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be\Documents\boulot\EDUSCOL\"/>
    </mc:Choice>
  </mc:AlternateContent>
  <bookViews>
    <workbookView xWindow="0" yWindow="0" windowWidth="20490" windowHeight="6930"/>
  </bookViews>
  <sheets>
    <sheet name="Pop_âge" sheetId="3" r:id="rId1"/>
    <sheet name="Feuil1" sheetId="4" r:id="rId2"/>
  </sheets>
  <calcPr calcId="162913"/>
</workbook>
</file>

<file path=xl/calcChain.xml><?xml version="1.0" encoding="utf-8"?>
<calcChain xmlns="http://schemas.openxmlformats.org/spreadsheetml/2006/main">
  <c r="C27" i="3" l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E26" i="3"/>
  <c r="H26" i="3" s="1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M112" i="4"/>
  <c r="M110" i="4"/>
  <c r="M50" i="4"/>
  <c r="M52" i="4"/>
  <c r="J27" i="4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J103" i="4" s="1"/>
  <c r="J104" i="4" s="1"/>
  <c r="J105" i="4" s="1"/>
  <c r="J106" i="4" s="1"/>
  <c r="J107" i="4" s="1"/>
  <c r="J108" i="4" s="1"/>
  <c r="J109" i="4" s="1"/>
  <c r="J110" i="4" s="1"/>
  <c r="C27" i="4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E26" i="4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E6" i="4"/>
  <c r="H6" i="4" s="1"/>
  <c r="E7" i="4"/>
  <c r="H7" i="4" s="1"/>
  <c r="E8" i="4"/>
  <c r="H8" i="4" s="1"/>
  <c r="E9" i="4"/>
  <c r="H9" i="4" s="1"/>
  <c r="E10" i="4"/>
  <c r="H10" i="4" s="1"/>
  <c r="E11" i="4"/>
  <c r="H11" i="4" s="1"/>
  <c r="E12" i="4"/>
  <c r="H12" i="4" s="1"/>
  <c r="E13" i="4"/>
  <c r="H13" i="4" s="1"/>
  <c r="E14" i="4"/>
  <c r="H14" i="4" s="1"/>
  <c r="E15" i="4"/>
  <c r="H15" i="4" s="1"/>
  <c r="E16" i="4"/>
  <c r="H16" i="4" s="1"/>
  <c r="E17" i="4"/>
  <c r="H17" i="4" s="1"/>
  <c r="E18" i="4"/>
  <c r="H18" i="4" s="1"/>
  <c r="E19" i="4"/>
  <c r="H19" i="4" s="1"/>
  <c r="E20" i="4"/>
  <c r="H20" i="4" s="1"/>
  <c r="E21" i="4"/>
  <c r="H21" i="4" s="1"/>
  <c r="E5" i="4"/>
  <c r="H5" i="4" s="1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D16" i="4"/>
  <c r="D17" i="4"/>
  <c r="D18" i="4"/>
  <c r="D19" i="4"/>
  <c r="D20" i="4"/>
  <c r="D21" i="4"/>
  <c r="D6" i="4"/>
  <c r="D15" i="4"/>
  <c r="D14" i="4"/>
  <c r="D13" i="4"/>
  <c r="D12" i="4"/>
  <c r="D11" i="4"/>
  <c r="D10" i="4"/>
  <c r="D9" i="4"/>
  <c r="D8" i="4"/>
  <c r="D7" i="4"/>
  <c r="K22" i="3" l="1"/>
  <c r="K22" i="4"/>
  <c r="I21" i="4"/>
  <c r="I20" i="4"/>
  <c r="I16" i="4"/>
  <c r="I12" i="4"/>
  <c r="I8" i="4"/>
  <c r="I18" i="4"/>
  <c r="I14" i="4"/>
  <c r="I13" i="4"/>
  <c r="I10" i="4"/>
  <c r="I9" i="4"/>
  <c r="I19" i="4"/>
  <c r="I15" i="4"/>
  <c r="I11" i="4"/>
  <c r="I7" i="4"/>
  <c r="I6" i="4"/>
  <c r="D22" i="4"/>
  <c r="I17" i="4"/>
  <c r="I22" i="4" l="1"/>
</calcChain>
</file>

<file path=xl/sharedStrings.xml><?xml version="1.0" encoding="utf-8"?>
<sst xmlns="http://schemas.openxmlformats.org/spreadsheetml/2006/main" count="230" uniqueCount="100">
  <si>
    <t>Année</t>
  </si>
  <si>
    <t>de 0 à 19 ans</t>
  </si>
  <si>
    <t>de 20 à 59 ans</t>
  </si>
  <si>
    <t>de 60 à 64 ans</t>
  </si>
  <si>
    <t>2014 (p)</t>
  </si>
  <si>
    <t>65 ans ou plus</t>
  </si>
  <si>
    <t>2015 (p)</t>
  </si>
  <si>
    <t>2016 (p)</t>
  </si>
  <si>
    <t>Évolution de la structure de la population, France métropolitaine</t>
  </si>
  <si>
    <r>
      <t>Population au 1</t>
    </r>
    <r>
      <rPr>
        <b/>
        <vertAlign val="superscript"/>
        <sz val="10"/>
        <color rgb="FF000000"/>
        <rFont val="Arial"/>
        <family val="2"/>
      </rPr>
      <t>er</t>
    </r>
    <r>
      <rPr>
        <b/>
        <sz val="10"/>
        <color rgb="FF000000"/>
        <rFont val="Arial"/>
        <family val="2"/>
      </rPr>
      <t xml:space="preserve"> janvier</t>
    </r>
  </si>
  <si>
    <t>dont 0 à 14 ans</t>
  </si>
  <si>
    <t>de 15 à 19 ans</t>
  </si>
  <si>
    <t>de 15 à 64 ans</t>
  </si>
  <si>
    <t>Coefficient
multiplicateur</t>
  </si>
  <si>
    <t>2017 (p)</t>
  </si>
  <si>
    <t>2018 (p)</t>
  </si>
  <si>
    <t>2019 (p)</t>
  </si>
  <si>
    <t>2020 (p)</t>
  </si>
  <si>
    <t>2021 (p)</t>
  </si>
  <si>
    <t>2022 (p)</t>
  </si>
  <si>
    <t>2023 (p)</t>
  </si>
  <si>
    <t>2024 (p)</t>
  </si>
  <si>
    <t>2025 (p)</t>
  </si>
  <si>
    <t>2026 (p)</t>
  </si>
  <si>
    <t>2027 (p)</t>
  </si>
  <si>
    <t>2028 (p)</t>
  </si>
  <si>
    <t>2029 (p)</t>
  </si>
  <si>
    <t>2030 (p)</t>
  </si>
  <si>
    <t>2031 (p)</t>
  </si>
  <si>
    <t>2032 (p)</t>
  </si>
  <si>
    <t>2033 (p)</t>
  </si>
  <si>
    <t>2034 (p)</t>
  </si>
  <si>
    <t>2035 (p)</t>
  </si>
  <si>
    <t>2036 (p)</t>
  </si>
  <si>
    <t>2037 (p)</t>
  </si>
  <si>
    <t>2038 (p)</t>
  </si>
  <si>
    <t>2039 (p)</t>
  </si>
  <si>
    <t>2040 (p)</t>
  </si>
  <si>
    <t>2041 (p)</t>
  </si>
  <si>
    <t>2042 (p)</t>
  </si>
  <si>
    <t>2043 (p)</t>
  </si>
  <si>
    <t>2044 (p)</t>
  </si>
  <si>
    <t>2045 (p)</t>
  </si>
  <si>
    <t>2046 (p)</t>
  </si>
  <si>
    <t>2047 (p)</t>
  </si>
  <si>
    <t>2048 (p)</t>
  </si>
  <si>
    <t>2049 (p)</t>
  </si>
  <si>
    <t>2050 (p)</t>
  </si>
  <si>
    <t>2051 (p)</t>
  </si>
  <si>
    <t>2052 (p)</t>
  </si>
  <si>
    <t>2053 (p)</t>
  </si>
  <si>
    <t>2054 (p)</t>
  </si>
  <si>
    <t>2055 (p)</t>
  </si>
  <si>
    <t>2056 (p)</t>
  </si>
  <si>
    <t>2057 (p)</t>
  </si>
  <si>
    <t>2058 (p)</t>
  </si>
  <si>
    <t>2059 (p)</t>
  </si>
  <si>
    <t>2060 (p)</t>
  </si>
  <si>
    <t>2061 (p)</t>
  </si>
  <si>
    <t>2062 (p)</t>
  </si>
  <si>
    <t>2063 (p)</t>
  </si>
  <si>
    <t>2064 (p)</t>
  </si>
  <si>
    <t>2065 (p)</t>
  </si>
  <si>
    <t>2066 (p)</t>
  </si>
  <si>
    <t>2067 (p)</t>
  </si>
  <si>
    <t>2068 (p)</t>
  </si>
  <si>
    <t>2069 (p)</t>
  </si>
  <si>
    <t>2070 (p)</t>
  </si>
  <si>
    <t>2071 (p)</t>
  </si>
  <si>
    <t>2072 (p)</t>
  </si>
  <si>
    <t>2073 (p)</t>
  </si>
  <si>
    <t>2074 (p)</t>
  </si>
  <si>
    <t>2075 (p)</t>
  </si>
  <si>
    <t>2076 (p)</t>
  </si>
  <si>
    <t>2077 (p)</t>
  </si>
  <si>
    <t>2078 (p)</t>
  </si>
  <si>
    <t>2079 (p)</t>
  </si>
  <si>
    <t>2080 (p)</t>
  </si>
  <si>
    <t>2081 (p)</t>
  </si>
  <si>
    <t>2082 (p)</t>
  </si>
  <si>
    <t>2083 (p)</t>
  </si>
  <si>
    <t>2084 (p)</t>
  </si>
  <si>
    <t>2085 (p)</t>
  </si>
  <si>
    <t>2086 (p)</t>
  </si>
  <si>
    <t>2087 (p)</t>
  </si>
  <si>
    <t>2088 (p)</t>
  </si>
  <si>
    <t>2089 (p)</t>
  </si>
  <si>
    <t>2090 (p)</t>
  </si>
  <si>
    <t>2091 (p)</t>
  </si>
  <si>
    <t>2092 (p)</t>
  </si>
  <si>
    <t>2093 (p)</t>
  </si>
  <si>
    <t>2094 (p)</t>
  </si>
  <si>
    <t>2095 (p)</t>
  </si>
  <si>
    <t>2096 (p)</t>
  </si>
  <si>
    <t>2097 (p)</t>
  </si>
  <si>
    <t>2098 (p)</t>
  </si>
  <si>
    <t>2099 (p)</t>
  </si>
  <si>
    <t>2100 (p)</t>
  </si>
  <si>
    <t>Prévisions</t>
  </si>
  <si>
    <t>taux de dépendance
 des personnes âgées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</si>
</sst>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 &quot;"/>
    <numFmt numFmtId="165" formatCode="#,##0.000&quot; &quot;"/>
    <numFmt numFmtId="166" formatCode="0.0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4"/>
      <name val="Arial"/>
      <family val="2"/>
    </font>
    <font>
      <b/>
      <sz val="10"/>
      <color theme="4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lightUp">
        <bgColor rgb="FFFFFF00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0" xfId="0" applyFont="1" applyBorder="1"/>
    <xf numFmtId="165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11" fillId="2" borderId="13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0" fontId="4" fillId="0" borderId="13" xfId="0" applyNumberFormat="1" applyFont="1" applyBorder="1" applyAlignment="1">
      <alignment wrapText="1"/>
    </xf>
    <xf numFmtId="0" fontId="5" fillId="0" borderId="18" xfId="0" applyFont="1" applyBorder="1"/>
    <xf numFmtId="165" fontId="4" fillId="0" borderId="11" xfId="0" applyNumberFormat="1" applyFont="1" applyBorder="1" applyAlignment="1">
      <alignment horizontal="right"/>
    </xf>
    <xf numFmtId="165" fontId="4" fillId="0" borderId="12" xfId="0" applyNumberFormat="1" applyFont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3" fontId="11" fillId="2" borderId="18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right"/>
    </xf>
    <xf numFmtId="165" fontId="4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164" fontId="2" fillId="0" borderId="9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2" fillId="0" borderId="20" xfId="0" applyNumberFormat="1" applyFont="1" applyBorder="1" applyAlignment="1">
      <alignment horizontal="right"/>
    </xf>
    <xf numFmtId="165" fontId="4" fillId="0" borderId="18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" fontId="2" fillId="0" borderId="0" xfId="0" applyNumberFormat="1" applyFont="1" applyAlignment="1"/>
    <xf numFmtId="1" fontId="2" fillId="0" borderId="0" xfId="0" applyNumberFormat="1" applyFont="1" applyBorder="1" applyAlignment="1"/>
    <xf numFmtId="0" fontId="4" fillId="0" borderId="13" xfId="0" applyNumberFormat="1" applyFont="1" applyBorder="1" applyAlignment="1">
      <alignment wrapText="1"/>
    </xf>
    <xf numFmtId="1" fontId="9" fillId="2" borderId="0" xfId="0" applyNumberFormat="1" applyFont="1" applyFill="1" applyBorder="1" applyAlignment="1">
      <alignment vertical="center" wrapText="1"/>
    </xf>
    <xf numFmtId="3" fontId="3" fillId="0" borderId="11" xfId="0" applyNumberFormat="1" applyFont="1" applyBorder="1" applyAlignment="1"/>
    <xf numFmtId="166" fontId="2" fillId="0" borderId="0" xfId="0" applyNumberFormat="1" applyFont="1" applyBorder="1" applyAlignment="1">
      <alignment horizontal="right"/>
    </xf>
    <xf numFmtId="0" fontId="7" fillId="2" borderId="12" xfId="0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3" fontId="3" fillId="3" borderId="11" xfId="0" applyNumberFormat="1" applyFont="1" applyFill="1" applyBorder="1" applyAlignment="1"/>
    <xf numFmtId="0" fontId="2" fillId="3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6" fillId="3" borderId="13" xfId="0" applyFont="1" applyFill="1" applyBorder="1" applyAlignment="1">
      <alignment wrapText="1"/>
    </xf>
    <xf numFmtId="9" fontId="6" fillId="3" borderId="13" xfId="0" applyNumberFormat="1" applyFont="1" applyFill="1" applyBorder="1"/>
    <xf numFmtId="0" fontId="0" fillId="3" borderId="13" xfId="0" applyFill="1" applyBorder="1"/>
    <xf numFmtId="1" fontId="0" fillId="3" borderId="13" xfId="0" applyNumberFormat="1" applyFill="1" applyBorder="1"/>
    <xf numFmtId="0" fontId="2" fillId="3" borderId="1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/>
    </xf>
    <xf numFmtId="3" fontId="3" fillId="3" borderId="12" xfId="0" applyNumberFormat="1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4" fontId="12" fillId="0" borderId="18" xfId="0" applyNumberFormat="1" applyFont="1" applyBorder="1" applyAlignment="1">
      <alignment horizontal="right"/>
    </xf>
    <xf numFmtId="164" fontId="12" fillId="0" borderId="11" xfId="0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3" fontId="3" fillId="0" borderId="18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10" fillId="2" borderId="18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0"/>
  <sheetViews>
    <sheetView tabSelected="1" topLeftCell="A15" workbookViewId="0">
      <selection activeCell="H32" sqref="H32"/>
    </sheetView>
  </sheetViews>
  <sheetFormatPr baseColWidth="10" defaultRowHeight="12.75" x14ac:dyDescent="0.2"/>
  <cols>
    <col min="1" max="1" width="7.7109375" style="3" bestFit="1" customWidth="1"/>
    <col min="2" max="2" width="12.28515625" style="3" bestFit="1" customWidth="1"/>
    <col min="3" max="3" width="12.140625" style="39" bestFit="1" customWidth="1"/>
    <col min="4" max="4" width="12" style="3" bestFit="1" customWidth="1"/>
    <col min="5" max="5" width="10.28515625" style="3" bestFit="1" customWidth="1"/>
    <col min="6" max="6" width="10.7109375" style="3" bestFit="1" customWidth="1"/>
    <col min="7" max="7" width="9.7109375" style="3" bestFit="1" customWidth="1"/>
    <col min="8" max="8" width="10.7109375" style="3" bestFit="1" customWidth="1"/>
    <col min="9" max="9" width="12" style="3" bestFit="1" customWidth="1"/>
    <col min="10" max="10" width="10.7109375" style="3" bestFit="1" customWidth="1"/>
    <col min="11" max="11" width="12" style="3" bestFit="1" customWidth="1"/>
    <col min="12" max="12" width="19" style="3" bestFit="1" customWidth="1"/>
    <col min="13" max="13" width="4" style="3" bestFit="1" customWidth="1"/>
    <col min="14" max="251" width="8.85546875" style="3" customWidth="1"/>
    <col min="252" max="16384" width="11.42578125" style="3"/>
  </cols>
  <sheetData>
    <row r="1" spans="1:11" x14ac:dyDescent="0.2">
      <c r="A1" s="82" t="s">
        <v>8</v>
      </c>
      <c r="B1" s="82"/>
      <c r="C1" s="82"/>
      <c r="D1" s="82"/>
      <c r="E1" s="82"/>
      <c r="F1" s="82"/>
      <c r="G1" s="82"/>
      <c r="H1" s="82"/>
    </row>
    <row r="2" spans="1:11" x14ac:dyDescent="0.2">
      <c r="A2" s="83"/>
      <c r="B2" s="84"/>
      <c r="C2" s="84"/>
      <c r="D2" s="84"/>
      <c r="E2" s="84"/>
      <c r="F2" s="84"/>
      <c r="G2" s="84"/>
      <c r="H2" s="84"/>
    </row>
    <row r="3" spans="1:11" ht="13.15" customHeight="1" x14ac:dyDescent="0.2">
      <c r="A3" s="85" t="s">
        <v>0</v>
      </c>
      <c r="B3" s="87" t="s">
        <v>9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0" customHeight="1" x14ac:dyDescent="0.2">
      <c r="A4" s="86"/>
      <c r="B4" s="14" t="s">
        <v>1</v>
      </c>
      <c r="C4" s="42" t="s">
        <v>10</v>
      </c>
      <c r="D4" s="41" t="s">
        <v>13</v>
      </c>
      <c r="E4" s="29" t="s">
        <v>11</v>
      </c>
      <c r="F4" s="14" t="s">
        <v>2</v>
      </c>
      <c r="G4" s="14" t="s">
        <v>3</v>
      </c>
      <c r="H4" s="4" t="s">
        <v>12</v>
      </c>
      <c r="I4" s="24" t="s">
        <v>13</v>
      </c>
      <c r="J4" s="16" t="s">
        <v>5</v>
      </c>
      <c r="K4" s="24" t="s">
        <v>13</v>
      </c>
    </row>
    <row r="5" spans="1:11" x14ac:dyDescent="0.2">
      <c r="A5" s="9">
        <v>2000</v>
      </c>
      <c r="B5" s="5">
        <v>15047287</v>
      </c>
      <c r="C5" s="63">
        <v>11113855</v>
      </c>
      <c r="D5" s="1"/>
      <c r="E5" s="21"/>
      <c r="F5" s="6">
        <v>31667286</v>
      </c>
      <c r="G5" s="6">
        <v>2712836</v>
      </c>
      <c r="H5" s="17"/>
      <c r="I5" s="25"/>
      <c r="J5" s="17">
        <v>9430789</v>
      </c>
      <c r="K5" s="25"/>
    </row>
    <row r="6" spans="1:11" x14ac:dyDescent="0.2">
      <c r="A6" s="10">
        <v>2001</v>
      </c>
      <c r="B6" s="5">
        <v>15067857</v>
      </c>
      <c r="C6" s="64">
        <v>11163314</v>
      </c>
      <c r="D6" s="2"/>
      <c r="E6" s="22"/>
      <c r="F6" s="6">
        <v>31962065</v>
      </c>
      <c r="G6" s="6">
        <v>2675214</v>
      </c>
      <c r="H6" s="17"/>
      <c r="I6" s="26"/>
      <c r="J6" s="17">
        <v>9561436</v>
      </c>
      <c r="K6" s="26">
        <f>J6/J5</f>
        <v>1.0138532417595176</v>
      </c>
    </row>
    <row r="7" spans="1:11" x14ac:dyDescent="0.2">
      <c r="A7" s="10">
        <v>2002</v>
      </c>
      <c r="B7" s="5">
        <v>15091374</v>
      </c>
      <c r="C7" s="64">
        <v>11188884</v>
      </c>
      <c r="D7" s="2"/>
      <c r="E7" s="22"/>
      <c r="F7" s="6">
        <v>32288026</v>
      </c>
      <c r="G7" s="6">
        <v>2610227</v>
      </c>
      <c r="H7" s="17"/>
      <c r="I7" s="26"/>
      <c r="J7" s="17">
        <v>9696272</v>
      </c>
      <c r="K7" s="26">
        <f>J7/J6</f>
        <v>1.0141020658403195</v>
      </c>
    </row>
    <row r="8" spans="1:11" x14ac:dyDescent="0.2">
      <c r="A8" s="10">
        <v>2003</v>
      </c>
      <c r="B8" s="5">
        <v>15116574</v>
      </c>
      <c r="C8" s="64">
        <v>11207579</v>
      </c>
      <c r="D8" s="2"/>
      <c r="E8" s="22"/>
      <c r="F8" s="6">
        <v>32560892</v>
      </c>
      <c r="G8" s="6">
        <v>2606797</v>
      </c>
      <c r="H8" s="17"/>
      <c r="I8" s="26"/>
      <c r="J8" s="17">
        <v>9817578</v>
      </c>
      <c r="K8" s="26">
        <f t="shared" ref="K8:K21" si="0">J8/J7</f>
        <v>1.0125105813863307</v>
      </c>
    </row>
    <row r="9" spans="1:11" x14ac:dyDescent="0.2">
      <c r="A9" s="10">
        <v>2004</v>
      </c>
      <c r="B9" s="5">
        <v>15183494</v>
      </c>
      <c r="C9" s="64">
        <v>11215747</v>
      </c>
      <c r="D9" s="2"/>
      <c r="E9" s="22"/>
      <c r="F9" s="6">
        <v>32760470</v>
      </c>
      <c r="G9" s="6">
        <v>2640164</v>
      </c>
      <c r="H9" s="17"/>
      <c r="I9" s="26"/>
      <c r="J9" s="17">
        <v>9921293</v>
      </c>
      <c r="K9" s="26">
        <f t="shared" si="0"/>
        <v>1.0105642145140075</v>
      </c>
    </row>
    <row r="10" spans="1:11" x14ac:dyDescent="0.2">
      <c r="A10" s="10">
        <v>2005</v>
      </c>
      <c r="B10" s="5">
        <v>15242403</v>
      </c>
      <c r="C10" s="64">
        <v>11232937</v>
      </c>
      <c r="D10" s="2"/>
      <c r="E10" s="22"/>
      <c r="F10" s="6">
        <v>32971217</v>
      </c>
      <c r="G10" s="6">
        <v>2682701</v>
      </c>
      <c r="H10" s="17"/>
      <c r="I10" s="26"/>
      <c r="J10" s="17">
        <v>10066943</v>
      </c>
      <c r="K10" s="26">
        <f t="shared" si="0"/>
        <v>1.0146805461747779</v>
      </c>
    </row>
    <row r="11" spans="1:11" x14ac:dyDescent="0.2">
      <c r="A11" s="10">
        <v>2006</v>
      </c>
      <c r="B11" s="5">
        <v>15280401</v>
      </c>
      <c r="C11" s="64">
        <v>11258747</v>
      </c>
      <c r="D11" s="2"/>
      <c r="E11" s="22"/>
      <c r="F11" s="6">
        <v>33193638</v>
      </c>
      <c r="G11" s="6">
        <v>2762859</v>
      </c>
      <c r="H11" s="17"/>
      <c r="I11" s="26"/>
      <c r="J11" s="17">
        <v>10162835</v>
      </c>
      <c r="K11" s="26">
        <f t="shared" si="0"/>
        <v>1.009525433887924</v>
      </c>
    </row>
    <row r="12" spans="1:11" x14ac:dyDescent="0.2">
      <c r="A12" s="10">
        <v>2007</v>
      </c>
      <c r="B12" s="5">
        <v>15315094</v>
      </c>
      <c r="C12" s="64">
        <v>11320788</v>
      </c>
      <c r="D12" s="2"/>
      <c r="E12" s="22"/>
      <c r="F12" s="6">
        <v>33219983</v>
      </c>
      <c r="G12" s="6">
        <v>3051869</v>
      </c>
      <c r="H12" s="17"/>
      <c r="I12" s="26"/>
      <c r="J12" s="17">
        <v>10208292</v>
      </c>
      <c r="K12" s="26">
        <f t="shared" si="0"/>
        <v>1.0044728660851032</v>
      </c>
    </row>
    <row r="13" spans="1:11" x14ac:dyDescent="0.2">
      <c r="A13" s="10">
        <v>2008</v>
      </c>
      <c r="B13" s="5">
        <v>15337575</v>
      </c>
      <c r="C13" s="64">
        <v>11369872</v>
      </c>
      <c r="D13" s="2"/>
      <c r="E13" s="22"/>
      <c r="F13" s="6">
        <v>33170779</v>
      </c>
      <c r="G13" s="6">
        <v>3325595</v>
      </c>
      <c r="H13" s="17"/>
      <c r="I13" s="26"/>
      <c r="J13" s="17">
        <v>10300917</v>
      </c>
      <c r="K13" s="26">
        <f t="shared" si="0"/>
        <v>1.0090735061261962</v>
      </c>
    </row>
    <row r="14" spans="1:11" x14ac:dyDescent="0.2">
      <c r="A14" s="10">
        <v>2009</v>
      </c>
      <c r="B14" s="5">
        <v>15368840</v>
      </c>
      <c r="C14" s="64">
        <v>11461670</v>
      </c>
      <c r="D14" s="2"/>
      <c r="E14" s="22"/>
      <c r="F14" s="6">
        <v>33107066</v>
      </c>
      <c r="G14" s="6">
        <v>3568379</v>
      </c>
      <c r="H14" s="17"/>
      <c r="I14" s="26"/>
      <c r="J14" s="17">
        <v>10421424</v>
      </c>
      <c r="K14" s="26">
        <f t="shared" si="0"/>
        <v>1.011698667215744</v>
      </c>
    </row>
    <row r="15" spans="1:11" x14ac:dyDescent="0.2">
      <c r="A15" s="10">
        <v>2010</v>
      </c>
      <c r="B15" s="5">
        <v>15406592</v>
      </c>
      <c r="C15" s="64">
        <v>11544011</v>
      </c>
      <c r="D15" s="2"/>
      <c r="E15" s="22"/>
      <c r="F15" s="6">
        <v>33023612</v>
      </c>
      <c r="G15" s="6">
        <v>3795165</v>
      </c>
      <c r="H15" s="17"/>
      <c r="I15" s="26"/>
      <c r="J15" s="17">
        <v>10539866</v>
      </c>
      <c r="K15" s="26">
        <f t="shared" si="0"/>
        <v>1.0113652414487695</v>
      </c>
    </row>
    <row r="16" spans="1:11" x14ac:dyDescent="0.2">
      <c r="A16" s="10">
        <v>2011</v>
      </c>
      <c r="B16" s="5">
        <v>15440408</v>
      </c>
      <c r="C16" s="64">
        <v>11609104</v>
      </c>
      <c r="D16" s="2"/>
      <c r="E16" s="22"/>
      <c r="F16" s="6">
        <v>32939901</v>
      </c>
      <c r="G16" s="6">
        <v>4022812</v>
      </c>
      <c r="H16" s="17"/>
      <c r="I16" s="26"/>
      <c r="J16" s="17">
        <v>10667223</v>
      </c>
      <c r="K16" s="26">
        <f t="shared" si="0"/>
        <v>1.0120833604525903</v>
      </c>
    </row>
    <row r="17" spans="1:32" x14ac:dyDescent="0.2">
      <c r="A17" s="10">
        <v>2012</v>
      </c>
      <c r="B17" s="5">
        <v>15457656</v>
      </c>
      <c r="C17" s="64">
        <v>11677062</v>
      </c>
      <c r="D17" s="2"/>
      <c r="E17" s="22"/>
      <c r="F17" s="6">
        <v>32910610</v>
      </c>
      <c r="G17" s="6">
        <v>4034993</v>
      </c>
      <c r="H17" s="17"/>
      <c r="I17" s="26"/>
      <c r="J17" s="17">
        <v>10972712</v>
      </c>
      <c r="K17" s="26">
        <f t="shared" si="0"/>
        <v>1.0286381000940921</v>
      </c>
    </row>
    <row r="18" spans="1:32" x14ac:dyDescent="0.2">
      <c r="A18" s="10">
        <v>2013</v>
      </c>
      <c r="B18" s="5">
        <v>15513096</v>
      </c>
      <c r="C18" s="64">
        <v>11744769</v>
      </c>
      <c r="D18" s="2"/>
      <c r="E18" s="22"/>
      <c r="F18" s="6">
        <v>32853247</v>
      </c>
      <c r="G18" s="6">
        <v>4029597</v>
      </c>
      <c r="H18" s="17"/>
      <c r="I18" s="26"/>
      <c r="J18" s="17">
        <v>11301925</v>
      </c>
      <c r="K18" s="26">
        <f t="shared" si="0"/>
        <v>1.0300028835168553</v>
      </c>
    </row>
    <row r="19" spans="1:32" x14ac:dyDescent="0.2">
      <c r="A19" s="10" t="s">
        <v>4</v>
      </c>
      <c r="B19" s="5">
        <v>15589046</v>
      </c>
      <c r="C19" s="64">
        <v>11784655</v>
      </c>
      <c r="D19" s="2"/>
      <c r="E19" s="22"/>
      <c r="F19" s="6">
        <v>32769174</v>
      </c>
      <c r="G19" s="6">
        <v>3991627</v>
      </c>
      <c r="H19" s="17"/>
      <c r="I19" s="26"/>
      <c r="J19" s="17">
        <v>11632231</v>
      </c>
      <c r="K19" s="26">
        <f t="shared" si="0"/>
        <v>1.0292256407647369</v>
      </c>
    </row>
    <row r="20" spans="1:32" x14ac:dyDescent="0.2">
      <c r="A20" s="10" t="s">
        <v>6</v>
      </c>
      <c r="B20" s="5">
        <v>15664305</v>
      </c>
      <c r="C20" s="64">
        <v>11818106</v>
      </c>
      <c r="D20" s="2"/>
      <c r="E20" s="22"/>
      <c r="F20" s="6">
        <v>32674950</v>
      </c>
      <c r="G20" s="6">
        <v>3971735</v>
      </c>
      <c r="H20" s="17"/>
      <c r="I20" s="26"/>
      <c r="J20" s="17">
        <v>11966252</v>
      </c>
      <c r="K20" s="26">
        <f t="shared" si="0"/>
        <v>1.028715127820278</v>
      </c>
    </row>
    <row r="21" spans="1:32" x14ac:dyDescent="0.2">
      <c r="A21" s="11" t="s">
        <v>7</v>
      </c>
      <c r="B21" s="7">
        <v>15701732</v>
      </c>
      <c r="C21" s="65">
        <v>11792467</v>
      </c>
      <c r="D21" s="2"/>
      <c r="E21" s="23"/>
      <c r="F21" s="8">
        <v>32603675</v>
      </c>
      <c r="G21" s="8">
        <v>3937799</v>
      </c>
      <c r="H21" s="30"/>
      <c r="I21" s="27"/>
      <c r="J21" s="15">
        <v>12270036</v>
      </c>
      <c r="K21" s="27">
        <f t="shared" si="0"/>
        <v>1.025386729278307</v>
      </c>
    </row>
    <row r="22" spans="1:32" x14ac:dyDescent="0.2">
      <c r="D22" s="28"/>
      <c r="I22" s="28"/>
      <c r="K22" s="28">
        <f>SUM(K6:K21)/16</f>
        <v>1.0166186378978468</v>
      </c>
    </row>
    <row r="23" spans="1:32" x14ac:dyDescent="0.2">
      <c r="D23" s="44"/>
      <c r="I23" s="44"/>
      <c r="K23" s="44"/>
    </row>
    <row r="24" spans="1:32" x14ac:dyDescent="0.2">
      <c r="A24" s="18"/>
      <c r="B24" s="80" t="s">
        <v>1</v>
      </c>
      <c r="C24" s="78" t="s">
        <v>98</v>
      </c>
      <c r="D24" s="79"/>
      <c r="E24" s="79"/>
      <c r="F24" s="79"/>
      <c r="G24" s="79"/>
      <c r="H24" s="79"/>
      <c r="I24" s="79"/>
      <c r="J24" s="79"/>
      <c r="K24" s="79"/>
      <c r="L24" s="76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</row>
    <row r="25" spans="1:32" ht="25.5" x14ac:dyDescent="0.2">
      <c r="A25" s="45" t="s">
        <v>0</v>
      </c>
      <c r="B25" s="81"/>
      <c r="C25" s="47" t="s">
        <v>10</v>
      </c>
      <c r="D25" s="41" t="s">
        <v>13</v>
      </c>
      <c r="E25" s="20" t="s">
        <v>11</v>
      </c>
      <c r="F25" s="46" t="s">
        <v>2</v>
      </c>
      <c r="G25" s="46" t="s">
        <v>3</v>
      </c>
      <c r="H25" s="48" t="s">
        <v>12</v>
      </c>
      <c r="I25" s="24" t="s">
        <v>13</v>
      </c>
      <c r="J25" s="48" t="s">
        <v>5</v>
      </c>
      <c r="K25" s="24" t="s">
        <v>13</v>
      </c>
    </row>
    <row r="26" spans="1:32" x14ac:dyDescent="0.2">
      <c r="A26" s="33" t="s">
        <v>7</v>
      </c>
      <c r="B26" s="36">
        <v>15701732</v>
      </c>
      <c r="C26" s="75">
        <v>11792467</v>
      </c>
      <c r="D26" s="31">
        <v>1.004</v>
      </c>
      <c r="E26" s="21">
        <f t="shared" ref="E26" si="1">B26-C26</f>
        <v>3909265</v>
      </c>
      <c r="F26" s="34">
        <v>32603675</v>
      </c>
      <c r="G26" s="38">
        <v>3937799</v>
      </c>
      <c r="H26" s="35">
        <f t="shared" ref="H26" si="2">E26+F26+G26</f>
        <v>40450739</v>
      </c>
      <c r="I26" s="37">
        <v>1.0029999999999999</v>
      </c>
      <c r="J26" s="35">
        <v>12270036</v>
      </c>
      <c r="K26" s="37">
        <v>1.0169999999999999</v>
      </c>
    </row>
    <row r="27" spans="1:32" x14ac:dyDescent="0.2">
      <c r="A27" s="10" t="s">
        <v>14</v>
      </c>
      <c r="B27" s="66"/>
      <c r="C27" s="43">
        <f>C26*$D$26</f>
        <v>11839636.868000001</v>
      </c>
      <c r="D27" s="69"/>
      <c r="E27" s="70"/>
      <c r="F27" s="69"/>
      <c r="G27" s="70"/>
      <c r="H27" s="43"/>
      <c r="I27" s="70"/>
      <c r="J27" s="43"/>
      <c r="K27" s="70"/>
    </row>
    <row r="28" spans="1:32" x14ac:dyDescent="0.2">
      <c r="A28" s="10" t="s">
        <v>15</v>
      </c>
      <c r="B28" s="66"/>
      <c r="C28" s="43">
        <f t="shared" ref="C28:C91" si="3">C27*$D$26</f>
        <v>11886995.415472001</v>
      </c>
      <c r="D28" s="69"/>
      <c r="E28" s="70"/>
      <c r="F28" s="69"/>
      <c r="G28" s="70"/>
      <c r="H28" s="43"/>
      <c r="I28" s="70"/>
      <c r="J28" s="43"/>
      <c r="K28" s="70"/>
    </row>
    <row r="29" spans="1:32" x14ac:dyDescent="0.2">
      <c r="A29" s="10" t="s">
        <v>16</v>
      </c>
      <c r="B29" s="66"/>
      <c r="C29" s="43">
        <f t="shared" si="3"/>
        <v>11934543.397133889</v>
      </c>
      <c r="D29" s="69"/>
      <c r="E29" s="70"/>
      <c r="F29" s="69"/>
      <c r="G29" s="70"/>
      <c r="H29" s="43"/>
      <c r="I29" s="70"/>
      <c r="J29" s="43"/>
      <c r="K29" s="70"/>
    </row>
    <row r="30" spans="1:32" x14ac:dyDescent="0.2">
      <c r="A30" s="10" t="s">
        <v>17</v>
      </c>
      <c r="B30" s="66"/>
      <c r="C30" s="43">
        <f t="shared" si="3"/>
        <v>11982281.570722423</v>
      </c>
      <c r="D30" s="69"/>
      <c r="E30" s="70"/>
      <c r="F30" s="69"/>
      <c r="G30" s="70"/>
      <c r="H30" s="43"/>
      <c r="I30" s="70"/>
      <c r="J30" s="43"/>
      <c r="K30" s="70"/>
    </row>
    <row r="31" spans="1:32" x14ac:dyDescent="0.2">
      <c r="A31" s="10" t="s">
        <v>18</v>
      </c>
      <c r="B31" s="66"/>
      <c r="C31" s="43">
        <f t="shared" si="3"/>
        <v>12030210.697005313</v>
      </c>
      <c r="D31" s="69"/>
      <c r="E31" s="70"/>
      <c r="F31" s="69"/>
      <c r="G31" s="70"/>
      <c r="H31" s="43"/>
      <c r="I31" s="70"/>
      <c r="J31" s="43"/>
      <c r="K31" s="70"/>
    </row>
    <row r="32" spans="1:32" x14ac:dyDescent="0.2">
      <c r="A32" s="10" t="s">
        <v>19</v>
      </c>
      <c r="B32" s="66"/>
      <c r="C32" s="43">
        <f t="shared" si="3"/>
        <v>12078331.539793335</v>
      </c>
      <c r="D32" s="69"/>
      <c r="E32" s="70"/>
      <c r="F32" s="69"/>
      <c r="G32" s="70"/>
      <c r="H32" s="43"/>
      <c r="I32" s="70"/>
      <c r="J32" s="43"/>
      <c r="K32" s="70"/>
    </row>
    <row r="33" spans="1:11" x14ac:dyDescent="0.2">
      <c r="A33" s="10" t="s">
        <v>20</v>
      </c>
      <c r="B33" s="66"/>
      <c r="C33" s="43">
        <f t="shared" si="3"/>
        <v>12126644.865952509</v>
      </c>
      <c r="D33" s="69"/>
      <c r="E33" s="70"/>
      <c r="F33" s="69"/>
      <c r="G33" s="70"/>
      <c r="H33" s="43"/>
      <c r="I33" s="70"/>
      <c r="J33" s="43"/>
      <c r="K33" s="70"/>
    </row>
    <row r="34" spans="1:11" x14ac:dyDescent="0.2">
      <c r="A34" s="10" t="s">
        <v>21</v>
      </c>
      <c r="B34" s="66"/>
      <c r="C34" s="43">
        <f t="shared" si="3"/>
        <v>12175151.445416318</v>
      </c>
      <c r="D34" s="69"/>
      <c r="E34" s="70"/>
      <c r="F34" s="69"/>
      <c r="G34" s="70"/>
      <c r="H34" s="43"/>
      <c r="I34" s="70"/>
      <c r="J34" s="43"/>
      <c r="K34" s="70"/>
    </row>
    <row r="35" spans="1:11" x14ac:dyDescent="0.2">
      <c r="A35" s="10" t="s">
        <v>22</v>
      </c>
      <c r="B35" s="66"/>
      <c r="C35" s="43">
        <f t="shared" si="3"/>
        <v>12223852.051197983</v>
      </c>
      <c r="D35" s="69"/>
      <c r="E35" s="70"/>
      <c r="F35" s="69"/>
      <c r="G35" s="70"/>
      <c r="H35" s="43"/>
      <c r="I35" s="70"/>
      <c r="J35" s="43"/>
      <c r="K35" s="70"/>
    </row>
    <row r="36" spans="1:11" x14ac:dyDescent="0.2">
      <c r="A36" s="10" t="s">
        <v>23</v>
      </c>
      <c r="B36" s="66"/>
      <c r="C36" s="43">
        <f t="shared" si="3"/>
        <v>12272747.459402775</v>
      </c>
      <c r="D36" s="69"/>
      <c r="E36" s="70"/>
      <c r="F36" s="69"/>
      <c r="G36" s="70"/>
      <c r="H36" s="43"/>
      <c r="I36" s="70"/>
      <c r="J36" s="43"/>
      <c r="K36" s="70"/>
    </row>
    <row r="37" spans="1:11" x14ac:dyDescent="0.2">
      <c r="A37" s="10" t="s">
        <v>24</v>
      </c>
      <c r="B37" s="66"/>
      <c r="C37" s="43">
        <f t="shared" si="3"/>
        <v>12321838.449240386</v>
      </c>
      <c r="D37" s="69"/>
      <c r="E37" s="70"/>
      <c r="F37" s="69"/>
      <c r="G37" s="70"/>
      <c r="H37" s="43"/>
      <c r="I37" s="70"/>
      <c r="J37" s="43"/>
      <c r="K37" s="70"/>
    </row>
    <row r="38" spans="1:11" x14ac:dyDescent="0.2">
      <c r="A38" s="10" t="s">
        <v>25</v>
      </c>
      <c r="B38" s="66"/>
      <c r="C38" s="43">
        <f t="shared" si="3"/>
        <v>12371125.803037347</v>
      </c>
      <c r="D38" s="69"/>
      <c r="E38" s="70"/>
      <c r="F38" s="69"/>
      <c r="G38" s="70"/>
      <c r="H38" s="43"/>
      <c r="I38" s="70"/>
      <c r="J38" s="43"/>
      <c r="K38" s="70"/>
    </row>
    <row r="39" spans="1:11" x14ac:dyDescent="0.2">
      <c r="A39" s="10" t="s">
        <v>26</v>
      </c>
      <c r="B39" s="66"/>
      <c r="C39" s="43">
        <f t="shared" si="3"/>
        <v>12420610.306249497</v>
      </c>
      <c r="D39" s="69"/>
      <c r="E39" s="70"/>
      <c r="F39" s="69"/>
      <c r="G39" s="70"/>
      <c r="H39" s="43"/>
      <c r="I39" s="70"/>
      <c r="J39" s="43"/>
      <c r="K39" s="70"/>
    </row>
    <row r="40" spans="1:11" x14ac:dyDescent="0.2">
      <c r="A40" s="10" t="s">
        <v>27</v>
      </c>
      <c r="B40" s="66"/>
      <c r="C40" s="43">
        <f t="shared" si="3"/>
        <v>12470292.747474495</v>
      </c>
      <c r="D40" s="69"/>
      <c r="E40" s="70"/>
      <c r="F40" s="69"/>
      <c r="G40" s="70"/>
      <c r="H40" s="43"/>
      <c r="I40" s="70"/>
      <c r="J40" s="43"/>
      <c r="K40" s="70"/>
    </row>
    <row r="41" spans="1:11" x14ac:dyDescent="0.2">
      <c r="A41" s="10" t="s">
        <v>28</v>
      </c>
      <c r="B41" s="66"/>
      <c r="C41" s="43">
        <f t="shared" si="3"/>
        <v>12520173.918464392</v>
      </c>
      <c r="D41" s="69"/>
      <c r="E41" s="70"/>
      <c r="F41" s="69"/>
      <c r="G41" s="70"/>
      <c r="H41" s="43"/>
      <c r="I41" s="70"/>
      <c r="J41" s="43"/>
      <c r="K41" s="70"/>
    </row>
    <row r="42" spans="1:11" x14ac:dyDescent="0.2">
      <c r="A42" s="10" t="s">
        <v>29</v>
      </c>
      <c r="B42" s="66"/>
      <c r="C42" s="43">
        <f t="shared" si="3"/>
        <v>12570254.614138249</v>
      </c>
      <c r="D42" s="69"/>
      <c r="E42" s="70"/>
      <c r="F42" s="69"/>
      <c r="G42" s="70"/>
      <c r="H42" s="43"/>
      <c r="I42" s="70"/>
      <c r="J42" s="43"/>
      <c r="K42" s="70"/>
    </row>
    <row r="43" spans="1:11" x14ac:dyDescent="0.2">
      <c r="A43" s="10" t="s">
        <v>30</v>
      </c>
      <c r="B43" s="66"/>
      <c r="C43" s="43">
        <f t="shared" si="3"/>
        <v>12620535.632594801</v>
      </c>
      <c r="D43" s="69"/>
      <c r="E43" s="70"/>
      <c r="F43" s="69"/>
      <c r="G43" s="70"/>
      <c r="H43" s="43"/>
      <c r="I43" s="70"/>
      <c r="J43" s="43"/>
      <c r="K43" s="70"/>
    </row>
    <row r="44" spans="1:11" x14ac:dyDescent="0.2">
      <c r="A44" s="10" t="s">
        <v>31</v>
      </c>
      <c r="B44" s="66"/>
      <c r="C44" s="43">
        <f t="shared" si="3"/>
        <v>12671017.775125181</v>
      </c>
      <c r="D44" s="69"/>
      <c r="E44" s="70"/>
      <c r="F44" s="69"/>
      <c r="G44" s="70"/>
      <c r="H44" s="43"/>
      <c r="I44" s="70"/>
      <c r="J44" s="43"/>
      <c r="K44" s="70"/>
    </row>
    <row r="45" spans="1:11" x14ac:dyDescent="0.2">
      <c r="A45" s="10" t="s">
        <v>32</v>
      </c>
      <c r="B45" s="66"/>
      <c r="C45" s="43">
        <f t="shared" si="3"/>
        <v>12721701.846225683</v>
      </c>
      <c r="D45" s="69"/>
      <c r="E45" s="70"/>
      <c r="F45" s="69"/>
      <c r="G45" s="70"/>
      <c r="H45" s="43"/>
      <c r="I45" s="70"/>
      <c r="J45" s="43"/>
      <c r="K45" s="70"/>
    </row>
    <row r="46" spans="1:11" x14ac:dyDescent="0.2">
      <c r="A46" s="10" t="s">
        <v>33</v>
      </c>
      <c r="B46" s="66"/>
      <c r="C46" s="43">
        <f t="shared" si="3"/>
        <v>12772588.653610585</v>
      </c>
      <c r="D46" s="69"/>
      <c r="E46" s="70"/>
      <c r="F46" s="69"/>
      <c r="G46" s="70"/>
      <c r="H46" s="43"/>
      <c r="I46" s="70"/>
      <c r="J46" s="43"/>
      <c r="K46" s="70"/>
    </row>
    <row r="47" spans="1:11" x14ac:dyDescent="0.2">
      <c r="A47" s="10" t="s">
        <v>34</v>
      </c>
      <c r="B47" s="66"/>
      <c r="C47" s="43">
        <f t="shared" si="3"/>
        <v>12823679.008225027</v>
      </c>
      <c r="D47" s="69"/>
      <c r="E47" s="70"/>
      <c r="F47" s="69"/>
      <c r="G47" s="70"/>
      <c r="H47" s="43"/>
      <c r="I47" s="70"/>
      <c r="J47" s="43"/>
      <c r="K47" s="70"/>
    </row>
    <row r="48" spans="1:11" x14ac:dyDescent="0.2">
      <c r="A48" s="10" t="s">
        <v>35</v>
      </c>
      <c r="B48" s="66"/>
      <c r="C48" s="43">
        <f t="shared" si="3"/>
        <v>12874973.724257927</v>
      </c>
      <c r="D48" s="69"/>
      <c r="E48" s="70"/>
      <c r="F48" s="69"/>
      <c r="G48" s="70"/>
      <c r="H48" s="43"/>
      <c r="I48" s="70"/>
      <c r="J48" s="43"/>
      <c r="K48" s="70"/>
    </row>
    <row r="49" spans="1:13" x14ac:dyDescent="0.2">
      <c r="A49" s="10" t="s">
        <v>36</v>
      </c>
      <c r="B49" s="66"/>
      <c r="C49" s="43">
        <f t="shared" si="3"/>
        <v>12926473.61915496</v>
      </c>
      <c r="D49" s="69"/>
      <c r="E49" s="70"/>
      <c r="F49" s="69"/>
      <c r="G49" s="70"/>
      <c r="H49" s="43"/>
      <c r="I49" s="70"/>
      <c r="J49" s="43"/>
      <c r="K49" s="70"/>
    </row>
    <row r="50" spans="1:13" ht="24" x14ac:dyDescent="0.2">
      <c r="A50" s="49" t="s">
        <v>37</v>
      </c>
      <c r="B50" s="67"/>
      <c r="C50" s="51">
        <f t="shared" si="3"/>
        <v>12978179.51363158</v>
      </c>
      <c r="D50" s="71"/>
      <c r="E50" s="72"/>
      <c r="F50" s="71"/>
      <c r="G50" s="72"/>
      <c r="H50" s="51"/>
      <c r="I50" s="72"/>
      <c r="J50" s="51"/>
      <c r="K50" s="72"/>
      <c r="L50" s="54" t="s">
        <v>99</v>
      </c>
      <c r="M50" s="55"/>
    </row>
    <row r="51" spans="1:13" x14ac:dyDescent="0.2">
      <c r="A51" s="10" t="s">
        <v>38</v>
      </c>
      <c r="B51" s="66"/>
      <c r="C51" s="43">
        <f t="shared" si="3"/>
        <v>13030092.231686106</v>
      </c>
      <c r="D51" s="69"/>
      <c r="E51" s="70"/>
      <c r="F51" s="69"/>
      <c r="G51" s="70"/>
      <c r="H51" s="43"/>
      <c r="I51" s="70"/>
      <c r="J51" s="43"/>
      <c r="K51" s="70"/>
      <c r="L51" s="56"/>
      <c r="M51" s="56">
        <v>100</v>
      </c>
    </row>
    <row r="52" spans="1:13" x14ac:dyDescent="0.2">
      <c r="A52" s="10" t="s">
        <v>39</v>
      </c>
      <c r="B52" s="66"/>
      <c r="C52" s="43">
        <f t="shared" si="3"/>
        <v>13082212.600612851</v>
      </c>
      <c r="D52" s="69"/>
      <c r="E52" s="70"/>
      <c r="F52" s="69"/>
      <c r="G52" s="70"/>
      <c r="H52" s="43"/>
      <c r="I52" s="70"/>
      <c r="J52" s="43"/>
      <c r="K52" s="70"/>
      <c r="L52" s="56">
        <v>1</v>
      </c>
      <c r="M52" s="57"/>
    </row>
    <row r="53" spans="1:13" x14ac:dyDescent="0.2">
      <c r="A53" s="10" t="s">
        <v>40</v>
      </c>
      <c r="B53" s="66"/>
      <c r="C53" s="43">
        <f t="shared" si="3"/>
        <v>13134541.451015303</v>
      </c>
      <c r="D53" s="69"/>
      <c r="E53" s="70"/>
      <c r="F53" s="69"/>
      <c r="G53" s="70"/>
      <c r="H53" s="43"/>
      <c r="I53" s="70"/>
      <c r="J53" s="43"/>
      <c r="K53" s="70"/>
    </row>
    <row r="54" spans="1:13" x14ac:dyDescent="0.2">
      <c r="A54" s="10" t="s">
        <v>41</v>
      </c>
      <c r="B54" s="66"/>
      <c r="C54" s="43">
        <f t="shared" si="3"/>
        <v>13187079.616819365</v>
      </c>
      <c r="D54" s="69"/>
      <c r="E54" s="70"/>
      <c r="F54" s="69"/>
      <c r="G54" s="70"/>
      <c r="H54" s="43"/>
      <c r="I54" s="70"/>
      <c r="J54" s="43"/>
      <c r="K54" s="70"/>
    </row>
    <row r="55" spans="1:13" x14ac:dyDescent="0.2">
      <c r="A55" s="10" t="s">
        <v>42</v>
      </c>
      <c r="B55" s="66"/>
      <c r="C55" s="43">
        <f t="shared" si="3"/>
        <v>13239827.935286643</v>
      </c>
      <c r="D55" s="69"/>
      <c r="E55" s="70"/>
      <c r="F55" s="69"/>
      <c r="G55" s="70"/>
      <c r="H55" s="43"/>
      <c r="I55" s="70"/>
      <c r="J55" s="43"/>
      <c r="K55" s="70"/>
    </row>
    <row r="56" spans="1:13" x14ac:dyDescent="0.2">
      <c r="A56" s="10" t="s">
        <v>43</v>
      </c>
      <c r="B56" s="66"/>
      <c r="C56" s="43">
        <f t="shared" si="3"/>
        <v>13292787.24702779</v>
      </c>
      <c r="D56" s="69"/>
      <c r="E56" s="70"/>
      <c r="F56" s="69"/>
      <c r="G56" s="70"/>
      <c r="H56" s="43"/>
      <c r="I56" s="70"/>
      <c r="J56" s="43"/>
      <c r="K56" s="70"/>
    </row>
    <row r="57" spans="1:13" x14ac:dyDescent="0.2">
      <c r="A57" s="10" t="s">
        <v>44</v>
      </c>
      <c r="B57" s="66"/>
      <c r="C57" s="43">
        <f t="shared" si="3"/>
        <v>13345958.396015901</v>
      </c>
      <c r="D57" s="69"/>
      <c r="E57" s="70"/>
      <c r="F57" s="69"/>
      <c r="G57" s="70"/>
      <c r="H57" s="43"/>
      <c r="I57" s="70"/>
      <c r="J57" s="43"/>
      <c r="K57" s="70"/>
    </row>
    <row r="58" spans="1:13" x14ac:dyDescent="0.2">
      <c r="A58" s="10" t="s">
        <v>45</v>
      </c>
      <c r="B58" s="66"/>
      <c r="C58" s="43">
        <f t="shared" si="3"/>
        <v>13399342.229599964</v>
      </c>
      <c r="D58" s="69"/>
      <c r="E58" s="70"/>
      <c r="F58" s="69"/>
      <c r="G58" s="70"/>
      <c r="H58" s="43"/>
      <c r="I58" s="70"/>
      <c r="J58" s="43"/>
      <c r="K58" s="70"/>
    </row>
    <row r="59" spans="1:13" x14ac:dyDescent="0.2">
      <c r="A59" s="10" t="s">
        <v>46</v>
      </c>
      <c r="B59" s="66"/>
      <c r="C59" s="43">
        <f t="shared" si="3"/>
        <v>13452939.598518364</v>
      </c>
      <c r="D59" s="69"/>
      <c r="E59" s="70"/>
      <c r="F59" s="69"/>
      <c r="G59" s="70"/>
      <c r="H59" s="43"/>
      <c r="I59" s="70"/>
      <c r="J59" s="43"/>
      <c r="K59" s="70"/>
    </row>
    <row r="60" spans="1:13" x14ac:dyDescent="0.2">
      <c r="A60" s="10" t="s">
        <v>47</v>
      </c>
      <c r="B60" s="66"/>
      <c r="C60" s="43">
        <f t="shared" si="3"/>
        <v>13506751.356912438</v>
      </c>
      <c r="D60" s="69"/>
      <c r="E60" s="70"/>
      <c r="F60" s="69"/>
      <c r="G60" s="70"/>
      <c r="H60" s="43"/>
      <c r="I60" s="70"/>
      <c r="J60" s="43"/>
      <c r="K60" s="70"/>
    </row>
    <row r="61" spans="1:13" x14ac:dyDescent="0.2">
      <c r="A61" s="10" t="s">
        <v>48</v>
      </c>
      <c r="B61" s="66"/>
      <c r="C61" s="43">
        <f t="shared" si="3"/>
        <v>13560778.362340087</v>
      </c>
      <c r="D61" s="69"/>
      <c r="E61" s="70"/>
      <c r="F61" s="69"/>
      <c r="G61" s="70"/>
      <c r="H61" s="43"/>
      <c r="I61" s="70"/>
      <c r="J61" s="43"/>
      <c r="K61" s="70"/>
    </row>
    <row r="62" spans="1:13" x14ac:dyDescent="0.2">
      <c r="A62" s="10" t="s">
        <v>49</v>
      </c>
      <c r="B62" s="66"/>
      <c r="C62" s="43">
        <f t="shared" si="3"/>
        <v>13615021.475789448</v>
      </c>
      <c r="D62" s="69"/>
      <c r="E62" s="70"/>
      <c r="F62" s="69"/>
      <c r="G62" s="70"/>
      <c r="H62" s="43"/>
      <c r="I62" s="70"/>
      <c r="J62" s="43"/>
      <c r="K62" s="70"/>
    </row>
    <row r="63" spans="1:13" x14ac:dyDescent="0.2">
      <c r="A63" s="10" t="s">
        <v>50</v>
      </c>
      <c r="B63" s="66"/>
      <c r="C63" s="43">
        <f t="shared" si="3"/>
        <v>13669481.561692607</v>
      </c>
      <c r="D63" s="69"/>
      <c r="E63" s="70"/>
      <c r="F63" s="69"/>
      <c r="G63" s="70"/>
      <c r="H63" s="43"/>
      <c r="I63" s="70"/>
      <c r="J63" s="43"/>
      <c r="K63" s="70"/>
    </row>
    <row r="64" spans="1:13" x14ac:dyDescent="0.2">
      <c r="A64" s="10" t="s">
        <v>51</v>
      </c>
      <c r="B64" s="66"/>
      <c r="C64" s="43">
        <f t="shared" si="3"/>
        <v>13724159.487939376</v>
      </c>
      <c r="D64" s="69"/>
      <c r="E64" s="70"/>
      <c r="F64" s="69"/>
      <c r="G64" s="70"/>
      <c r="H64" s="43"/>
      <c r="I64" s="70"/>
      <c r="J64" s="43"/>
      <c r="K64" s="70"/>
    </row>
    <row r="65" spans="1:11" x14ac:dyDescent="0.2">
      <c r="A65" s="10" t="s">
        <v>52</v>
      </c>
      <c r="B65" s="66"/>
      <c r="C65" s="43">
        <f t="shared" si="3"/>
        <v>13779056.125891134</v>
      </c>
      <c r="D65" s="69"/>
      <c r="E65" s="70"/>
      <c r="F65" s="69"/>
      <c r="G65" s="70"/>
      <c r="H65" s="43"/>
      <c r="I65" s="70"/>
      <c r="J65" s="43"/>
      <c r="K65" s="70"/>
    </row>
    <row r="66" spans="1:11" x14ac:dyDescent="0.2">
      <c r="A66" s="10" t="s">
        <v>53</v>
      </c>
      <c r="B66" s="66"/>
      <c r="C66" s="43">
        <f t="shared" si="3"/>
        <v>13834172.350394698</v>
      </c>
      <c r="D66" s="69"/>
      <c r="E66" s="70"/>
      <c r="F66" s="69"/>
      <c r="G66" s="70"/>
      <c r="H66" s="43"/>
      <c r="I66" s="70"/>
      <c r="J66" s="43"/>
      <c r="K66" s="70"/>
    </row>
    <row r="67" spans="1:11" x14ac:dyDescent="0.2">
      <c r="A67" s="10" t="s">
        <v>54</v>
      </c>
      <c r="B67" s="66"/>
      <c r="C67" s="43">
        <f t="shared" si="3"/>
        <v>13889509.039796276</v>
      </c>
      <c r="D67" s="69"/>
      <c r="E67" s="70"/>
      <c r="F67" s="69"/>
      <c r="G67" s="70"/>
      <c r="H67" s="43"/>
      <c r="I67" s="70"/>
      <c r="J67" s="43"/>
      <c r="K67" s="70"/>
    </row>
    <row r="68" spans="1:11" x14ac:dyDescent="0.2">
      <c r="A68" s="10" t="s">
        <v>55</v>
      </c>
      <c r="B68" s="66"/>
      <c r="C68" s="43">
        <f t="shared" si="3"/>
        <v>13945067.075955462</v>
      </c>
      <c r="D68" s="69"/>
      <c r="E68" s="70"/>
      <c r="F68" s="69"/>
      <c r="G68" s="70"/>
      <c r="H68" s="43"/>
      <c r="I68" s="70"/>
      <c r="J68" s="43"/>
      <c r="K68" s="70"/>
    </row>
    <row r="69" spans="1:11" x14ac:dyDescent="0.2">
      <c r="A69" s="10" t="s">
        <v>56</v>
      </c>
      <c r="B69" s="66"/>
      <c r="C69" s="43">
        <f t="shared" si="3"/>
        <v>14000847.344259284</v>
      </c>
      <c r="D69" s="69"/>
      <c r="E69" s="70"/>
      <c r="F69" s="69"/>
      <c r="G69" s="70"/>
      <c r="H69" s="43"/>
      <c r="I69" s="70"/>
      <c r="J69" s="43"/>
      <c r="K69" s="70"/>
    </row>
    <row r="70" spans="1:11" x14ac:dyDescent="0.2">
      <c r="A70" s="10" t="s">
        <v>57</v>
      </c>
      <c r="B70" s="66"/>
      <c r="C70" s="43">
        <f t="shared" si="3"/>
        <v>14056850.733636321</v>
      </c>
      <c r="D70" s="69"/>
      <c r="E70" s="70"/>
      <c r="F70" s="69"/>
      <c r="G70" s="70"/>
      <c r="H70" s="43"/>
      <c r="I70" s="70"/>
      <c r="J70" s="43"/>
      <c r="K70" s="70"/>
    </row>
    <row r="71" spans="1:11" x14ac:dyDescent="0.2">
      <c r="A71" s="10" t="s">
        <v>58</v>
      </c>
      <c r="B71" s="66"/>
      <c r="C71" s="43">
        <f t="shared" si="3"/>
        <v>14113078.136570867</v>
      </c>
      <c r="D71" s="69"/>
      <c r="E71" s="70"/>
      <c r="F71" s="69"/>
      <c r="G71" s="70"/>
      <c r="H71" s="43"/>
      <c r="I71" s="70"/>
      <c r="J71" s="43"/>
      <c r="K71" s="70"/>
    </row>
    <row r="72" spans="1:11" x14ac:dyDescent="0.2">
      <c r="A72" s="10" t="s">
        <v>59</v>
      </c>
      <c r="B72" s="66"/>
      <c r="C72" s="43">
        <f t="shared" si="3"/>
        <v>14169530.44911715</v>
      </c>
      <c r="D72" s="69"/>
      <c r="E72" s="70"/>
      <c r="F72" s="69"/>
      <c r="G72" s="70"/>
      <c r="H72" s="43"/>
      <c r="I72" s="70"/>
      <c r="J72" s="43"/>
      <c r="K72" s="70"/>
    </row>
    <row r="73" spans="1:11" x14ac:dyDescent="0.2">
      <c r="A73" s="10" t="s">
        <v>60</v>
      </c>
      <c r="B73" s="66"/>
      <c r="C73" s="43">
        <f t="shared" si="3"/>
        <v>14226208.570913618</v>
      </c>
      <c r="D73" s="69"/>
      <c r="E73" s="70"/>
      <c r="F73" s="69"/>
      <c r="G73" s="70"/>
      <c r="H73" s="43"/>
      <c r="I73" s="70"/>
      <c r="J73" s="43"/>
      <c r="K73" s="70"/>
    </row>
    <row r="74" spans="1:11" x14ac:dyDescent="0.2">
      <c r="A74" s="10" t="s">
        <v>61</v>
      </c>
      <c r="B74" s="66"/>
      <c r="C74" s="43">
        <f t="shared" si="3"/>
        <v>14283113.405197272</v>
      </c>
      <c r="D74" s="69"/>
      <c r="E74" s="70"/>
      <c r="F74" s="69"/>
      <c r="G74" s="70"/>
      <c r="H74" s="43"/>
      <c r="I74" s="70"/>
      <c r="J74" s="43"/>
      <c r="K74" s="70"/>
    </row>
    <row r="75" spans="1:11" x14ac:dyDescent="0.2">
      <c r="A75" s="10" t="s">
        <v>62</v>
      </c>
      <c r="B75" s="66"/>
      <c r="C75" s="43">
        <f t="shared" si="3"/>
        <v>14340245.858818062</v>
      </c>
      <c r="D75" s="69"/>
      <c r="E75" s="70"/>
      <c r="F75" s="69"/>
      <c r="G75" s="70"/>
      <c r="H75" s="43"/>
      <c r="I75" s="70"/>
      <c r="J75" s="43"/>
      <c r="K75" s="70"/>
    </row>
    <row r="76" spans="1:11" x14ac:dyDescent="0.2">
      <c r="A76" s="10" t="s">
        <v>63</v>
      </c>
      <c r="B76" s="66"/>
      <c r="C76" s="43">
        <f t="shared" si="3"/>
        <v>14397606.842253335</v>
      </c>
      <c r="D76" s="69"/>
      <c r="E76" s="70"/>
      <c r="F76" s="69"/>
      <c r="G76" s="70"/>
      <c r="H76" s="43"/>
      <c r="I76" s="70"/>
      <c r="J76" s="43"/>
      <c r="K76" s="70"/>
    </row>
    <row r="77" spans="1:11" x14ac:dyDescent="0.2">
      <c r="A77" s="10" t="s">
        <v>64</v>
      </c>
      <c r="B77" s="66"/>
      <c r="C77" s="43">
        <f t="shared" si="3"/>
        <v>14455197.269622348</v>
      </c>
      <c r="D77" s="69"/>
      <c r="E77" s="70"/>
      <c r="F77" s="69"/>
      <c r="G77" s="70"/>
      <c r="H77" s="43"/>
      <c r="I77" s="70"/>
      <c r="J77" s="43"/>
      <c r="K77" s="70"/>
    </row>
    <row r="78" spans="1:11" x14ac:dyDescent="0.2">
      <c r="A78" s="10" t="s">
        <v>65</v>
      </c>
      <c r="B78" s="66"/>
      <c r="C78" s="43">
        <f t="shared" si="3"/>
        <v>14513018.058700837</v>
      </c>
      <c r="D78" s="69"/>
      <c r="E78" s="70"/>
      <c r="F78" s="69"/>
      <c r="G78" s="70"/>
      <c r="H78" s="43"/>
      <c r="I78" s="70"/>
      <c r="J78" s="43"/>
      <c r="K78" s="70"/>
    </row>
    <row r="79" spans="1:11" x14ac:dyDescent="0.2">
      <c r="A79" s="10" t="s">
        <v>66</v>
      </c>
      <c r="B79" s="66"/>
      <c r="C79" s="43">
        <f t="shared" si="3"/>
        <v>14571070.130935641</v>
      </c>
      <c r="D79" s="69"/>
      <c r="E79" s="70"/>
      <c r="F79" s="69"/>
      <c r="G79" s="70"/>
      <c r="H79" s="43"/>
      <c r="I79" s="70"/>
      <c r="J79" s="43"/>
      <c r="K79" s="70"/>
    </row>
    <row r="80" spans="1:11" x14ac:dyDescent="0.2">
      <c r="A80" s="10" t="s">
        <v>67</v>
      </c>
      <c r="B80" s="66"/>
      <c r="C80" s="43">
        <f t="shared" si="3"/>
        <v>14629354.411459384</v>
      </c>
      <c r="D80" s="69"/>
      <c r="E80" s="70"/>
      <c r="F80" s="69"/>
      <c r="G80" s="70"/>
      <c r="H80" s="43"/>
      <c r="I80" s="70"/>
      <c r="J80" s="43"/>
      <c r="K80" s="70"/>
    </row>
    <row r="81" spans="1:11" x14ac:dyDescent="0.2">
      <c r="A81" s="10" t="s">
        <v>68</v>
      </c>
      <c r="B81" s="66"/>
      <c r="C81" s="43">
        <f t="shared" si="3"/>
        <v>14687871.829105223</v>
      </c>
      <c r="D81" s="69"/>
      <c r="E81" s="70"/>
      <c r="F81" s="69"/>
      <c r="G81" s="70"/>
      <c r="H81" s="43"/>
      <c r="I81" s="70"/>
      <c r="J81" s="43"/>
      <c r="K81" s="70"/>
    </row>
    <row r="82" spans="1:11" x14ac:dyDescent="0.2">
      <c r="A82" s="10" t="s">
        <v>69</v>
      </c>
      <c r="B82" s="66"/>
      <c r="C82" s="43">
        <f t="shared" si="3"/>
        <v>14746623.316421643</v>
      </c>
      <c r="D82" s="69"/>
      <c r="E82" s="70"/>
      <c r="F82" s="69"/>
      <c r="G82" s="70"/>
      <c r="H82" s="43"/>
      <c r="I82" s="70"/>
      <c r="J82" s="43"/>
      <c r="K82" s="70"/>
    </row>
    <row r="83" spans="1:11" x14ac:dyDescent="0.2">
      <c r="A83" s="10" t="s">
        <v>70</v>
      </c>
      <c r="B83" s="66"/>
      <c r="C83" s="43">
        <f t="shared" si="3"/>
        <v>14805609.809687329</v>
      </c>
      <c r="D83" s="69"/>
      <c r="E83" s="70"/>
      <c r="F83" s="69"/>
      <c r="G83" s="70"/>
      <c r="H83" s="43"/>
      <c r="I83" s="70"/>
      <c r="J83" s="43"/>
      <c r="K83" s="70"/>
    </row>
    <row r="84" spans="1:11" x14ac:dyDescent="0.2">
      <c r="A84" s="10" t="s">
        <v>71</v>
      </c>
      <c r="B84" s="66"/>
      <c r="C84" s="43">
        <f t="shared" si="3"/>
        <v>14864832.248926079</v>
      </c>
      <c r="D84" s="69"/>
      <c r="E84" s="70"/>
      <c r="F84" s="69"/>
      <c r="G84" s="70"/>
      <c r="H84" s="43"/>
      <c r="I84" s="70"/>
      <c r="J84" s="43"/>
      <c r="K84" s="70"/>
    </row>
    <row r="85" spans="1:11" x14ac:dyDescent="0.2">
      <c r="A85" s="10" t="s">
        <v>72</v>
      </c>
      <c r="B85" s="66"/>
      <c r="C85" s="43">
        <f t="shared" si="3"/>
        <v>14924291.577921784</v>
      </c>
      <c r="D85" s="69"/>
      <c r="E85" s="70"/>
      <c r="F85" s="69"/>
      <c r="G85" s="70"/>
      <c r="H85" s="43"/>
      <c r="I85" s="70"/>
      <c r="J85" s="43"/>
      <c r="K85" s="70"/>
    </row>
    <row r="86" spans="1:11" x14ac:dyDescent="0.2">
      <c r="A86" s="10" t="s">
        <v>73</v>
      </c>
      <c r="B86" s="66"/>
      <c r="C86" s="43">
        <f t="shared" si="3"/>
        <v>14983988.74423347</v>
      </c>
      <c r="D86" s="69"/>
      <c r="E86" s="70"/>
      <c r="F86" s="69"/>
      <c r="G86" s="70"/>
      <c r="H86" s="43"/>
      <c r="I86" s="70"/>
      <c r="J86" s="43"/>
      <c r="K86" s="70"/>
    </row>
    <row r="87" spans="1:11" x14ac:dyDescent="0.2">
      <c r="A87" s="10" t="s">
        <v>74</v>
      </c>
      <c r="B87" s="66"/>
      <c r="C87" s="43">
        <f t="shared" si="3"/>
        <v>15043924.699210403</v>
      </c>
      <c r="D87" s="69"/>
      <c r="E87" s="70"/>
      <c r="F87" s="69"/>
      <c r="G87" s="70"/>
      <c r="H87" s="43"/>
      <c r="I87" s="70"/>
      <c r="J87" s="43"/>
      <c r="K87" s="70"/>
    </row>
    <row r="88" spans="1:11" x14ac:dyDescent="0.2">
      <c r="A88" s="10" t="s">
        <v>75</v>
      </c>
      <c r="B88" s="66"/>
      <c r="C88" s="43">
        <f t="shared" si="3"/>
        <v>15104100.398007246</v>
      </c>
      <c r="D88" s="69"/>
      <c r="E88" s="70"/>
      <c r="F88" s="69"/>
      <c r="G88" s="70"/>
      <c r="H88" s="43"/>
      <c r="I88" s="70"/>
      <c r="J88" s="43"/>
      <c r="K88" s="70"/>
    </row>
    <row r="89" spans="1:11" x14ac:dyDescent="0.2">
      <c r="A89" s="10" t="s">
        <v>76</v>
      </c>
      <c r="B89" s="66"/>
      <c r="C89" s="43">
        <f t="shared" si="3"/>
        <v>15164516.799599275</v>
      </c>
      <c r="D89" s="69"/>
      <c r="E89" s="70"/>
      <c r="F89" s="69"/>
      <c r="G89" s="70"/>
      <c r="H89" s="43"/>
      <c r="I89" s="70"/>
      <c r="J89" s="43"/>
      <c r="K89" s="70"/>
    </row>
    <row r="90" spans="1:11" x14ac:dyDescent="0.2">
      <c r="A90" s="10" t="s">
        <v>77</v>
      </c>
      <c r="B90" s="66"/>
      <c r="C90" s="43">
        <f t="shared" si="3"/>
        <v>15225174.866797673</v>
      </c>
      <c r="D90" s="69"/>
      <c r="E90" s="70"/>
      <c r="F90" s="69"/>
      <c r="G90" s="70"/>
      <c r="H90" s="43"/>
      <c r="I90" s="70"/>
      <c r="J90" s="43"/>
      <c r="K90" s="70"/>
    </row>
    <row r="91" spans="1:11" x14ac:dyDescent="0.2">
      <c r="A91" s="10" t="s">
        <v>78</v>
      </c>
      <c r="B91" s="66"/>
      <c r="C91" s="43">
        <f t="shared" si="3"/>
        <v>15286075.566264864</v>
      </c>
      <c r="D91" s="69"/>
      <c r="E91" s="70"/>
      <c r="F91" s="69"/>
      <c r="G91" s="70"/>
      <c r="H91" s="43"/>
      <c r="I91" s="70"/>
      <c r="J91" s="43"/>
      <c r="K91" s="70"/>
    </row>
    <row r="92" spans="1:11" x14ac:dyDescent="0.2">
      <c r="A92" s="10" t="s">
        <v>79</v>
      </c>
      <c r="B92" s="66"/>
      <c r="C92" s="43">
        <f t="shared" ref="C92:C110" si="4">C91*$D$26</f>
        <v>15347219.868529923</v>
      </c>
      <c r="D92" s="69"/>
      <c r="E92" s="70"/>
      <c r="F92" s="69"/>
      <c r="G92" s="70"/>
      <c r="H92" s="43"/>
      <c r="I92" s="70"/>
      <c r="J92" s="43"/>
      <c r="K92" s="70"/>
    </row>
    <row r="93" spans="1:11" x14ac:dyDescent="0.2">
      <c r="A93" s="10" t="s">
        <v>80</v>
      </c>
      <c r="B93" s="66"/>
      <c r="C93" s="43">
        <f t="shared" si="4"/>
        <v>15408608.748004043</v>
      </c>
      <c r="D93" s="69"/>
      <c r="E93" s="70"/>
      <c r="F93" s="69"/>
      <c r="G93" s="70"/>
      <c r="H93" s="43"/>
      <c r="I93" s="70"/>
      <c r="J93" s="43"/>
      <c r="K93" s="70"/>
    </row>
    <row r="94" spans="1:11" x14ac:dyDescent="0.2">
      <c r="A94" s="10" t="s">
        <v>81</v>
      </c>
      <c r="B94" s="66"/>
      <c r="C94" s="43">
        <f t="shared" si="4"/>
        <v>15470243.182996059</v>
      </c>
      <c r="D94" s="69"/>
      <c r="E94" s="70"/>
      <c r="F94" s="69"/>
      <c r="G94" s="70"/>
      <c r="H94" s="43"/>
      <c r="I94" s="70"/>
      <c r="J94" s="43"/>
      <c r="K94" s="70"/>
    </row>
    <row r="95" spans="1:11" x14ac:dyDescent="0.2">
      <c r="A95" s="10" t="s">
        <v>82</v>
      </c>
      <c r="B95" s="66"/>
      <c r="C95" s="43">
        <f t="shared" si="4"/>
        <v>15532124.155728044</v>
      </c>
      <c r="D95" s="69"/>
      <c r="E95" s="70"/>
      <c r="F95" s="69"/>
      <c r="G95" s="70"/>
      <c r="H95" s="43"/>
      <c r="I95" s="70"/>
      <c r="J95" s="43"/>
      <c r="K95" s="70"/>
    </row>
    <row r="96" spans="1:11" x14ac:dyDescent="0.2">
      <c r="A96" s="10" t="s">
        <v>83</v>
      </c>
      <c r="B96" s="66"/>
      <c r="C96" s="43">
        <f t="shared" si="4"/>
        <v>15594252.652350957</v>
      </c>
      <c r="D96" s="69"/>
      <c r="E96" s="70"/>
      <c r="F96" s="69"/>
      <c r="G96" s="70"/>
      <c r="H96" s="43"/>
      <c r="I96" s="70"/>
      <c r="J96" s="43"/>
      <c r="K96" s="70"/>
    </row>
    <row r="97" spans="1:13" x14ac:dyDescent="0.2">
      <c r="A97" s="10" t="s">
        <v>84</v>
      </c>
      <c r="B97" s="66"/>
      <c r="C97" s="43">
        <f t="shared" si="4"/>
        <v>15656629.66296036</v>
      </c>
      <c r="D97" s="69"/>
      <c r="E97" s="70"/>
      <c r="F97" s="69"/>
      <c r="G97" s="70"/>
      <c r="H97" s="43"/>
      <c r="I97" s="70"/>
      <c r="J97" s="43"/>
      <c r="K97" s="70"/>
    </row>
    <row r="98" spans="1:13" x14ac:dyDescent="0.2">
      <c r="A98" s="10" t="s">
        <v>85</v>
      </c>
      <c r="B98" s="66"/>
      <c r="C98" s="43">
        <f t="shared" si="4"/>
        <v>15719256.181612201</v>
      </c>
      <c r="D98" s="69"/>
      <c r="E98" s="70"/>
      <c r="F98" s="69"/>
      <c r="G98" s="70"/>
      <c r="H98" s="43"/>
      <c r="I98" s="70"/>
      <c r="J98" s="43"/>
      <c r="K98" s="70"/>
    </row>
    <row r="99" spans="1:13" x14ac:dyDescent="0.2">
      <c r="A99" s="10" t="s">
        <v>86</v>
      </c>
      <c r="B99" s="66"/>
      <c r="C99" s="43">
        <f t="shared" si="4"/>
        <v>15782133.20633865</v>
      </c>
      <c r="D99" s="69"/>
      <c r="E99" s="70"/>
      <c r="F99" s="69"/>
      <c r="G99" s="70"/>
      <c r="H99" s="43"/>
      <c r="I99" s="70"/>
      <c r="J99" s="43"/>
      <c r="K99" s="70"/>
    </row>
    <row r="100" spans="1:13" x14ac:dyDescent="0.2">
      <c r="A100" s="10" t="s">
        <v>87</v>
      </c>
      <c r="B100" s="66"/>
      <c r="C100" s="43">
        <f t="shared" si="4"/>
        <v>15845261.739164004</v>
      </c>
      <c r="D100" s="69"/>
      <c r="E100" s="70"/>
      <c r="F100" s="69"/>
      <c r="G100" s="70"/>
      <c r="H100" s="43"/>
      <c r="I100" s="70"/>
      <c r="J100" s="43"/>
      <c r="K100" s="70"/>
    </row>
    <row r="101" spans="1:13" x14ac:dyDescent="0.2">
      <c r="A101" s="10" t="s">
        <v>88</v>
      </c>
      <c r="B101" s="66"/>
      <c r="C101" s="43">
        <f t="shared" si="4"/>
        <v>15908642.786120661</v>
      </c>
      <c r="D101" s="69"/>
      <c r="E101" s="70"/>
      <c r="F101" s="69"/>
      <c r="G101" s="70"/>
      <c r="H101" s="43"/>
      <c r="I101" s="70"/>
      <c r="J101" s="43"/>
      <c r="K101" s="70"/>
    </row>
    <row r="102" spans="1:13" x14ac:dyDescent="0.2">
      <c r="A102" s="10" t="s">
        <v>89</v>
      </c>
      <c r="B102" s="66"/>
      <c r="C102" s="43">
        <f t="shared" si="4"/>
        <v>15972277.357265143</v>
      </c>
      <c r="D102" s="69"/>
      <c r="E102" s="70"/>
      <c r="F102" s="69"/>
      <c r="G102" s="70"/>
      <c r="H102" s="43"/>
      <c r="I102" s="70"/>
      <c r="J102" s="43"/>
      <c r="K102" s="70"/>
    </row>
    <row r="103" spans="1:13" x14ac:dyDescent="0.2">
      <c r="A103" s="10" t="s">
        <v>90</v>
      </c>
      <c r="B103" s="66"/>
      <c r="C103" s="43">
        <f t="shared" si="4"/>
        <v>16036166.466694204</v>
      </c>
      <c r="D103" s="69"/>
      <c r="E103" s="70"/>
      <c r="F103" s="69"/>
      <c r="G103" s="70"/>
      <c r="H103" s="43"/>
      <c r="I103" s="70"/>
      <c r="J103" s="43"/>
      <c r="K103" s="70"/>
    </row>
    <row r="104" spans="1:13" x14ac:dyDescent="0.2">
      <c r="A104" s="10" t="s">
        <v>91</v>
      </c>
      <c r="B104" s="66"/>
      <c r="C104" s="43">
        <f t="shared" si="4"/>
        <v>16100311.132560981</v>
      </c>
      <c r="D104" s="69"/>
      <c r="E104" s="70"/>
      <c r="F104" s="69"/>
      <c r="G104" s="70"/>
      <c r="H104" s="43"/>
      <c r="I104" s="70"/>
      <c r="J104" s="43"/>
      <c r="K104" s="70"/>
    </row>
    <row r="105" spans="1:13" x14ac:dyDescent="0.2">
      <c r="A105" s="10" t="s">
        <v>92</v>
      </c>
      <c r="B105" s="66"/>
      <c r="C105" s="43">
        <f t="shared" si="4"/>
        <v>16164712.377091225</v>
      </c>
      <c r="D105" s="69"/>
      <c r="E105" s="70"/>
      <c r="F105" s="69"/>
      <c r="G105" s="70"/>
      <c r="H105" s="43"/>
      <c r="I105" s="70"/>
      <c r="J105" s="43"/>
      <c r="K105" s="70"/>
    </row>
    <row r="106" spans="1:13" x14ac:dyDescent="0.2">
      <c r="A106" s="10" t="s">
        <v>93</v>
      </c>
      <c r="B106" s="66"/>
      <c r="C106" s="43">
        <f t="shared" si="4"/>
        <v>16229371.226599591</v>
      </c>
      <c r="D106" s="69"/>
      <c r="E106" s="70"/>
      <c r="F106" s="69"/>
      <c r="G106" s="70"/>
      <c r="H106" s="43"/>
      <c r="I106" s="70"/>
      <c r="J106" s="43"/>
      <c r="K106" s="70"/>
    </row>
    <row r="107" spans="1:13" x14ac:dyDescent="0.2">
      <c r="A107" s="10" t="s">
        <v>94</v>
      </c>
      <c r="B107" s="66"/>
      <c r="C107" s="43">
        <f t="shared" si="4"/>
        <v>16294288.711505989</v>
      </c>
      <c r="D107" s="69"/>
      <c r="E107" s="70"/>
      <c r="F107" s="69"/>
      <c r="G107" s="70"/>
      <c r="H107" s="43"/>
      <c r="I107" s="70"/>
      <c r="J107" s="43"/>
      <c r="K107" s="70"/>
    </row>
    <row r="108" spans="1:13" x14ac:dyDescent="0.2">
      <c r="A108" s="10" t="s">
        <v>95</v>
      </c>
      <c r="B108" s="66"/>
      <c r="C108" s="43">
        <f t="shared" si="4"/>
        <v>16359465.866352012</v>
      </c>
      <c r="D108" s="69"/>
      <c r="E108" s="70"/>
      <c r="F108" s="69"/>
      <c r="G108" s="70"/>
      <c r="H108" s="43"/>
      <c r="I108" s="70"/>
      <c r="J108" s="43"/>
      <c r="K108" s="70"/>
    </row>
    <row r="109" spans="1:13" s="12" customFormat="1" x14ac:dyDescent="0.2">
      <c r="A109" s="10" t="s">
        <v>96</v>
      </c>
      <c r="B109" s="66"/>
      <c r="C109" s="43">
        <f t="shared" si="4"/>
        <v>16424903.72981742</v>
      </c>
      <c r="D109" s="69"/>
      <c r="E109" s="70"/>
      <c r="F109" s="69"/>
      <c r="G109" s="70"/>
      <c r="H109" s="43"/>
      <c r="I109" s="70"/>
      <c r="J109" s="43"/>
      <c r="K109" s="70"/>
    </row>
    <row r="110" spans="1:13" s="12" customFormat="1" ht="24" x14ac:dyDescent="0.2">
      <c r="A110" s="58" t="s">
        <v>97</v>
      </c>
      <c r="B110" s="68"/>
      <c r="C110" s="60">
        <f t="shared" si="4"/>
        <v>16490603.34473669</v>
      </c>
      <c r="D110" s="73"/>
      <c r="E110" s="74"/>
      <c r="F110" s="73"/>
      <c r="G110" s="74"/>
      <c r="H110" s="60"/>
      <c r="I110" s="74"/>
      <c r="J110" s="60"/>
      <c r="K110" s="74"/>
      <c r="L110" s="54" t="s">
        <v>99</v>
      </c>
      <c r="M110" s="55"/>
    </row>
    <row r="111" spans="1:13" s="12" customFormat="1" x14ac:dyDescent="0.2">
      <c r="A111" s="32"/>
      <c r="C111" s="40"/>
      <c r="L111" s="56"/>
      <c r="M111" s="56">
        <v>100</v>
      </c>
    </row>
    <row r="112" spans="1:13" s="12" customFormat="1" x14ac:dyDescent="0.2">
      <c r="A112" s="32"/>
      <c r="C112" s="40"/>
      <c r="L112" s="56">
        <v>1</v>
      </c>
      <c r="M112" s="57"/>
    </row>
    <row r="113" spans="1:11" s="12" customFormat="1" x14ac:dyDescent="0.2">
      <c r="A113" s="32"/>
      <c r="C113" s="40"/>
    </row>
    <row r="114" spans="1:11" s="12" customFormat="1" x14ac:dyDescent="0.2">
      <c r="A114" s="32"/>
      <c r="C114" s="40"/>
    </row>
    <row r="115" spans="1:11" s="12" customFormat="1" x14ac:dyDescent="0.2">
      <c r="A115" s="32"/>
      <c r="C115" s="40"/>
    </row>
    <row r="116" spans="1:11" s="12" customFormat="1" x14ac:dyDescent="0.2">
      <c r="A116" s="32"/>
      <c r="C116" s="40"/>
    </row>
    <row r="117" spans="1:11" s="12" customFormat="1" x14ac:dyDescent="0.2">
      <c r="A117" s="32"/>
      <c r="C117" s="40"/>
    </row>
    <row r="118" spans="1:11" s="12" customFormat="1" x14ac:dyDescent="0.2">
      <c r="A118" s="32"/>
      <c r="C118" s="40"/>
    </row>
    <row r="119" spans="1:11" x14ac:dyDescent="0.2">
      <c r="A119" s="32"/>
      <c r="B119" s="12"/>
      <c r="C119" s="40"/>
      <c r="D119" s="12"/>
      <c r="E119" s="12"/>
      <c r="F119" s="12"/>
      <c r="G119" s="12"/>
      <c r="H119" s="12"/>
      <c r="I119" s="12"/>
      <c r="J119" s="12"/>
      <c r="K119" s="12"/>
    </row>
    <row r="120" spans="1:11" x14ac:dyDescent="0.2">
      <c r="A120" s="32"/>
      <c r="B120" s="12"/>
      <c r="C120" s="40"/>
      <c r="D120" s="12"/>
      <c r="E120" s="12"/>
      <c r="F120" s="12"/>
      <c r="G120" s="12"/>
      <c r="H120" s="12"/>
      <c r="I120" s="12"/>
      <c r="J120" s="12"/>
      <c r="K120" s="12"/>
    </row>
  </sheetData>
  <mergeCells count="8">
    <mergeCell ref="L24:U24"/>
    <mergeCell ref="V24:AF24"/>
    <mergeCell ref="C24:K24"/>
    <mergeCell ref="B24:B25"/>
    <mergeCell ref="A1:H1"/>
    <mergeCell ref="A2:H2"/>
    <mergeCell ref="A3:A4"/>
    <mergeCell ref="B3:K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0"/>
  <sheetViews>
    <sheetView topLeftCell="A95" workbookViewId="0">
      <selection activeCell="A95" sqref="A1:XFD1048576"/>
    </sheetView>
  </sheetViews>
  <sheetFormatPr baseColWidth="10" defaultRowHeight="12.75" x14ac:dyDescent="0.2"/>
  <cols>
    <col min="1" max="1" width="7.7109375" style="3" bestFit="1" customWidth="1"/>
    <col min="2" max="2" width="10.7109375" style="3" bestFit="1" customWidth="1"/>
    <col min="3" max="3" width="11.28515625" style="39" bestFit="1" customWidth="1"/>
    <col min="4" max="4" width="12" style="3" bestFit="1" customWidth="1"/>
    <col min="5" max="5" width="10.28515625" style="3" bestFit="1" customWidth="1"/>
    <col min="6" max="6" width="10.7109375" style="3" bestFit="1" customWidth="1"/>
    <col min="7" max="7" width="9.7109375" style="3" bestFit="1" customWidth="1"/>
    <col min="8" max="8" width="10.7109375" style="3" bestFit="1" customWidth="1"/>
    <col min="9" max="9" width="12" style="3" bestFit="1" customWidth="1"/>
    <col min="10" max="10" width="10.7109375" style="3" bestFit="1" customWidth="1"/>
    <col min="11" max="11" width="12" style="3" bestFit="1" customWidth="1"/>
    <col min="12" max="12" width="19" style="3" bestFit="1" customWidth="1"/>
    <col min="13" max="13" width="6.5703125" style="3" bestFit="1" customWidth="1"/>
    <col min="14" max="251" width="8.85546875" style="3" customWidth="1"/>
    <col min="252" max="16384" width="11.42578125" style="3"/>
  </cols>
  <sheetData>
    <row r="1" spans="1:11" x14ac:dyDescent="0.2">
      <c r="A1" s="90" t="s">
        <v>8</v>
      </c>
      <c r="B1" s="90"/>
      <c r="C1" s="90"/>
      <c r="D1" s="90"/>
      <c r="E1" s="90"/>
      <c r="F1" s="90"/>
      <c r="G1" s="90"/>
      <c r="H1" s="90"/>
    </row>
    <row r="2" spans="1:11" x14ac:dyDescent="0.2">
      <c r="A2" s="83"/>
      <c r="B2" s="84"/>
      <c r="C2" s="84"/>
      <c r="D2" s="84"/>
      <c r="E2" s="84"/>
      <c r="F2" s="84"/>
      <c r="G2" s="84"/>
      <c r="H2" s="84"/>
    </row>
    <row r="3" spans="1:11" ht="13.15" customHeight="1" x14ac:dyDescent="0.2">
      <c r="A3" s="85" t="s">
        <v>0</v>
      </c>
      <c r="B3" s="87" t="s">
        <v>9</v>
      </c>
      <c r="C3" s="88"/>
      <c r="D3" s="88"/>
      <c r="E3" s="88"/>
      <c r="F3" s="88"/>
      <c r="G3" s="88"/>
      <c r="H3" s="88"/>
      <c r="I3" s="88"/>
      <c r="J3" s="88"/>
      <c r="K3" s="89"/>
    </row>
    <row r="4" spans="1:11" ht="30" customHeight="1" x14ac:dyDescent="0.2">
      <c r="A4" s="86"/>
      <c r="B4" s="14" t="s">
        <v>1</v>
      </c>
      <c r="C4" s="42" t="s">
        <v>10</v>
      </c>
      <c r="D4" s="41" t="s">
        <v>13</v>
      </c>
      <c r="E4" s="29" t="s">
        <v>11</v>
      </c>
      <c r="F4" s="14" t="s">
        <v>2</v>
      </c>
      <c r="G4" s="14" t="s">
        <v>3</v>
      </c>
      <c r="H4" s="4" t="s">
        <v>12</v>
      </c>
      <c r="I4" s="24" t="s">
        <v>13</v>
      </c>
      <c r="J4" s="16" t="s">
        <v>5</v>
      </c>
      <c r="K4" s="24" t="s">
        <v>13</v>
      </c>
    </row>
    <row r="5" spans="1:11" x14ac:dyDescent="0.2">
      <c r="A5" s="9">
        <v>2000</v>
      </c>
      <c r="B5" s="5">
        <v>15047287</v>
      </c>
      <c r="C5" s="21">
        <v>11113855</v>
      </c>
      <c r="D5" s="1"/>
      <c r="E5" s="21">
        <f>B5-C5</f>
        <v>3933432</v>
      </c>
      <c r="F5" s="6">
        <v>31667286</v>
      </c>
      <c r="G5" s="6">
        <v>2712836</v>
      </c>
      <c r="H5" s="17">
        <f>E5+F5+G5</f>
        <v>38313554</v>
      </c>
      <c r="I5" s="25"/>
      <c r="J5" s="17">
        <v>9430789</v>
      </c>
      <c r="K5" s="25"/>
    </row>
    <row r="6" spans="1:11" x14ac:dyDescent="0.2">
      <c r="A6" s="10">
        <v>2001</v>
      </c>
      <c r="B6" s="5">
        <v>15067857</v>
      </c>
      <c r="C6" s="22">
        <v>11163314</v>
      </c>
      <c r="D6" s="2">
        <f>C6/C5</f>
        <v>1.0044502110203886</v>
      </c>
      <c r="E6" s="22">
        <f t="shared" ref="E6:E21" si="0">B6-C6</f>
        <v>3904543</v>
      </c>
      <c r="F6" s="6">
        <v>31962065</v>
      </c>
      <c r="G6" s="6">
        <v>2675214</v>
      </c>
      <c r="H6" s="17">
        <f t="shared" ref="H6:H21" si="1">E6+F6+G6</f>
        <v>38541822</v>
      </c>
      <c r="I6" s="26">
        <f>H6/H5</f>
        <v>1.0059578915597336</v>
      </c>
      <c r="J6" s="17">
        <v>9561436</v>
      </c>
      <c r="K6" s="26">
        <f>J6/J5</f>
        <v>1.0138532417595176</v>
      </c>
    </row>
    <row r="7" spans="1:11" x14ac:dyDescent="0.2">
      <c r="A7" s="10">
        <v>2002</v>
      </c>
      <c r="B7" s="5">
        <v>15091374</v>
      </c>
      <c r="C7" s="22">
        <v>11188884</v>
      </c>
      <c r="D7" s="2">
        <f>C7/C6</f>
        <v>1.0022905384547993</v>
      </c>
      <c r="E7" s="22">
        <f t="shared" si="0"/>
        <v>3902490</v>
      </c>
      <c r="F7" s="6">
        <v>32288026</v>
      </c>
      <c r="G7" s="6">
        <v>2610227</v>
      </c>
      <c r="H7" s="17">
        <f t="shared" si="1"/>
        <v>38800743</v>
      </c>
      <c r="I7" s="26">
        <f>H7/H6</f>
        <v>1.0067179231952241</v>
      </c>
      <c r="J7" s="17">
        <v>9696272</v>
      </c>
      <c r="K7" s="26">
        <f>J7/J6</f>
        <v>1.0141020658403195</v>
      </c>
    </row>
    <row r="8" spans="1:11" x14ac:dyDescent="0.2">
      <c r="A8" s="10">
        <v>2003</v>
      </c>
      <c r="B8" s="5">
        <v>15116574</v>
      </c>
      <c r="C8" s="22">
        <v>11207579</v>
      </c>
      <c r="D8" s="2">
        <f t="shared" ref="D8:D21" si="2">C8/C7</f>
        <v>1.0016708547519126</v>
      </c>
      <c r="E8" s="22">
        <f t="shared" si="0"/>
        <v>3908995</v>
      </c>
      <c r="F8" s="6">
        <v>32560892</v>
      </c>
      <c r="G8" s="6">
        <v>2606797</v>
      </c>
      <c r="H8" s="17">
        <f t="shared" si="1"/>
        <v>39076684</v>
      </c>
      <c r="I8" s="26">
        <f t="shared" ref="I8:I21" si="3">H8/H7</f>
        <v>1.0071117452570431</v>
      </c>
      <c r="J8" s="17">
        <v>9817578</v>
      </c>
      <c r="K8" s="26">
        <f t="shared" ref="K8:K21" si="4">J8/J7</f>
        <v>1.0125105813863307</v>
      </c>
    </row>
    <row r="9" spans="1:11" x14ac:dyDescent="0.2">
      <c r="A9" s="10">
        <v>2004</v>
      </c>
      <c r="B9" s="5">
        <v>15183494</v>
      </c>
      <c r="C9" s="22">
        <v>11215747</v>
      </c>
      <c r="D9" s="2">
        <f t="shared" si="2"/>
        <v>1.0007287925429746</v>
      </c>
      <c r="E9" s="22">
        <f t="shared" si="0"/>
        <v>3967747</v>
      </c>
      <c r="F9" s="6">
        <v>32760470</v>
      </c>
      <c r="G9" s="6">
        <v>2640164</v>
      </c>
      <c r="H9" s="17">
        <f t="shared" si="1"/>
        <v>39368381</v>
      </c>
      <c r="I9" s="26">
        <f t="shared" si="3"/>
        <v>1.0074647326779314</v>
      </c>
      <c r="J9" s="17">
        <v>9921293</v>
      </c>
      <c r="K9" s="26">
        <f t="shared" si="4"/>
        <v>1.0105642145140075</v>
      </c>
    </row>
    <row r="10" spans="1:11" x14ac:dyDescent="0.2">
      <c r="A10" s="10">
        <v>2005</v>
      </c>
      <c r="B10" s="5">
        <v>15242403</v>
      </c>
      <c r="C10" s="22">
        <v>11232937</v>
      </c>
      <c r="D10" s="2">
        <f t="shared" si="2"/>
        <v>1.0015326665268038</v>
      </c>
      <c r="E10" s="22">
        <f t="shared" si="0"/>
        <v>4009466</v>
      </c>
      <c r="F10" s="6">
        <v>32971217</v>
      </c>
      <c r="G10" s="6">
        <v>2682701</v>
      </c>
      <c r="H10" s="17">
        <f t="shared" si="1"/>
        <v>39663384</v>
      </c>
      <c r="I10" s="26">
        <f t="shared" si="3"/>
        <v>1.0074933993348623</v>
      </c>
      <c r="J10" s="17">
        <v>10066943</v>
      </c>
      <c r="K10" s="26">
        <f t="shared" si="4"/>
        <v>1.0146805461747779</v>
      </c>
    </row>
    <row r="11" spans="1:11" x14ac:dyDescent="0.2">
      <c r="A11" s="10">
        <v>2006</v>
      </c>
      <c r="B11" s="5">
        <v>15280401</v>
      </c>
      <c r="C11" s="22">
        <v>11258747</v>
      </c>
      <c r="D11" s="2">
        <f t="shared" si="2"/>
        <v>1.0022977071802326</v>
      </c>
      <c r="E11" s="22">
        <f t="shared" si="0"/>
        <v>4021654</v>
      </c>
      <c r="F11" s="6">
        <v>33193638</v>
      </c>
      <c r="G11" s="6">
        <v>2762859</v>
      </c>
      <c r="H11" s="17">
        <f t="shared" si="1"/>
        <v>39978151</v>
      </c>
      <c r="I11" s="26">
        <f t="shared" si="3"/>
        <v>1.0079359592716546</v>
      </c>
      <c r="J11" s="17">
        <v>10162835</v>
      </c>
      <c r="K11" s="26">
        <f t="shared" si="4"/>
        <v>1.009525433887924</v>
      </c>
    </row>
    <row r="12" spans="1:11" x14ac:dyDescent="0.2">
      <c r="A12" s="10">
        <v>2007</v>
      </c>
      <c r="B12" s="5">
        <v>15315094</v>
      </c>
      <c r="C12" s="22">
        <v>11320788</v>
      </c>
      <c r="D12" s="2">
        <f t="shared" si="2"/>
        <v>1.0055104711030456</v>
      </c>
      <c r="E12" s="22">
        <f t="shared" si="0"/>
        <v>3994306</v>
      </c>
      <c r="F12" s="6">
        <v>33219983</v>
      </c>
      <c r="G12" s="6">
        <v>3051869</v>
      </c>
      <c r="H12" s="17">
        <f t="shared" si="1"/>
        <v>40266158</v>
      </c>
      <c r="I12" s="26">
        <f t="shared" si="3"/>
        <v>1.0072041100650202</v>
      </c>
      <c r="J12" s="17">
        <v>10208292</v>
      </c>
      <c r="K12" s="26">
        <f t="shared" si="4"/>
        <v>1.0044728660851032</v>
      </c>
    </row>
    <row r="13" spans="1:11" x14ac:dyDescent="0.2">
      <c r="A13" s="10">
        <v>2008</v>
      </c>
      <c r="B13" s="5">
        <v>15337575</v>
      </c>
      <c r="C13" s="22">
        <v>11369872</v>
      </c>
      <c r="D13" s="2">
        <f t="shared" si="2"/>
        <v>1.0043357405862561</v>
      </c>
      <c r="E13" s="22">
        <f t="shared" si="0"/>
        <v>3967703</v>
      </c>
      <c r="F13" s="6">
        <v>33170779</v>
      </c>
      <c r="G13" s="6">
        <v>3325595</v>
      </c>
      <c r="H13" s="17">
        <f t="shared" si="1"/>
        <v>40464077</v>
      </c>
      <c r="I13" s="26">
        <f t="shared" si="3"/>
        <v>1.0049152690455345</v>
      </c>
      <c r="J13" s="17">
        <v>10300917</v>
      </c>
      <c r="K13" s="26">
        <f t="shared" si="4"/>
        <v>1.0090735061261962</v>
      </c>
    </row>
    <row r="14" spans="1:11" x14ac:dyDescent="0.2">
      <c r="A14" s="10">
        <v>2009</v>
      </c>
      <c r="B14" s="5">
        <v>15368840</v>
      </c>
      <c r="C14" s="22">
        <v>11461670</v>
      </c>
      <c r="D14" s="2">
        <f t="shared" si="2"/>
        <v>1.0080737936187849</v>
      </c>
      <c r="E14" s="22">
        <f t="shared" si="0"/>
        <v>3907170</v>
      </c>
      <c r="F14" s="6">
        <v>33107066</v>
      </c>
      <c r="G14" s="6">
        <v>3568379</v>
      </c>
      <c r="H14" s="17">
        <f t="shared" si="1"/>
        <v>40582615</v>
      </c>
      <c r="I14" s="26">
        <f t="shared" si="3"/>
        <v>1.0029294625946861</v>
      </c>
      <c r="J14" s="17">
        <v>10421424</v>
      </c>
      <c r="K14" s="26">
        <f t="shared" si="4"/>
        <v>1.011698667215744</v>
      </c>
    </row>
    <row r="15" spans="1:11" x14ac:dyDescent="0.2">
      <c r="A15" s="10">
        <v>2010</v>
      </c>
      <c r="B15" s="5">
        <v>15406592</v>
      </c>
      <c r="C15" s="22">
        <v>11544011</v>
      </c>
      <c r="D15" s="2">
        <f t="shared" si="2"/>
        <v>1.0071840316463483</v>
      </c>
      <c r="E15" s="22">
        <f t="shared" si="0"/>
        <v>3862581</v>
      </c>
      <c r="F15" s="6">
        <v>33023612</v>
      </c>
      <c r="G15" s="6">
        <v>3795165</v>
      </c>
      <c r="H15" s="17">
        <f t="shared" si="1"/>
        <v>40681358</v>
      </c>
      <c r="I15" s="26">
        <f t="shared" si="3"/>
        <v>1.0024331354694616</v>
      </c>
      <c r="J15" s="17">
        <v>10539866</v>
      </c>
      <c r="K15" s="26">
        <f t="shared" si="4"/>
        <v>1.0113652414487695</v>
      </c>
    </row>
    <row r="16" spans="1:11" x14ac:dyDescent="0.2">
      <c r="A16" s="10">
        <v>2011</v>
      </c>
      <c r="B16" s="5">
        <v>15440408</v>
      </c>
      <c r="C16" s="22">
        <v>11609104</v>
      </c>
      <c r="D16" s="2">
        <f t="shared" si="2"/>
        <v>1.0056386813907228</v>
      </c>
      <c r="E16" s="22">
        <f t="shared" si="0"/>
        <v>3831304</v>
      </c>
      <c r="F16" s="6">
        <v>32939901</v>
      </c>
      <c r="G16" s="6">
        <v>4022812</v>
      </c>
      <c r="H16" s="17">
        <f t="shared" si="1"/>
        <v>40794017</v>
      </c>
      <c r="I16" s="26">
        <f t="shared" si="3"/>
        <v>1.002769302833991</v>
      </c>
      <c r="J16" s="17">
        <v>10667223</v>
      </c>
      <c r="K16" s="26">
        <f t="shared" si="4"/>
        <v>1.0120833604525903</v>
      </c>
    </row>
    <row r="17" spans="1:22" x14ac:dyDescent="0.2">
      <c r="A17" s="10">
        <v>2012</v>
      </c>
      <c r="B17" s="5">
        <v>15457656</v>
      </c>
      <c r="C17" s="22">
        <v>11677062</v>
      </c>
      <c r="D17" s="2">
        <f t="shared" si="2"/>
        <v>1.0058538540097497</v>
      </c>
      <c r="E17" s="22">
        <f t="shared" si="0"/>
        <v>3780594</v>
      </c>
      <c r="F17" s="6">
        <v>32910610</v>
      </c>
      <c r="G17" s="6">
        <v>4034993</v>
      </c>
      <c r="H17" s="17">
        <f t="shared" si="1"/>
        <v>40726197</v>
      </c>
      <c r="I17" s="26">
        <f t="shared" si="3"/>
        <v>0.99833750130564491</v>
      </c>
      <c r="J17" s="17">
        <v>10972712</v>
      </c>
      <c r="K17" s="26">
        <f t="shared" si="4"/>
        <v>1.0286381000940921</v>
      </c>
    </row>
    <row r="18" spans="1:22" x14ac:dyDescent="0.2">
      <c r="A18" s="10">
        <v>2013</v>
      </c>
      <c r="B18" s="5">
        <v>15513096</v>
      </c>
      <c r="C18" s="22">
        <v>11744769</v>
      </c>
      <c r="D18" s="2">
        <f t="shared" si="2"/>
        <v>1.0057982907001779</v>
      </c>
      <c r="E18" s="22">
        <f t="shared" si="0"/>
        <v>3768327</v>
      </c>
      <c r="F18" s="6">
        <v>32853247</v>
      </c>
      <c r="G18" s="6">
        <v>4029597</v>
      </c>
      <c r="H18" s="17">
        <f t="shared" si="1"/>
        <v>40651171</v>
      </c>
      <c r="I18" s="26">
        <f t="shared" si="3"/>
        <v>0.99815779509194047</v>
      </c>
      <c r="J18" s="17">
        <v>11301925</v>
      </c>
      <c r="K18" s="26">
        <f t="shared" si="4"/>
        <v>1.0300028835168553</v>
      </c>
    </row>
    <row r="19" spans="1:22" x14ac:dyDescent="0.2">
      <c r="A19" s="10" t="s">
        <v>4</v>
      </c>
      <c r="B19" s="5">
        <v>15589046</v>
      </c>
      <c r="C19" s="22">
        <v>11784655</v>
      </c>
      <c r="D19" s="2">
        <f t="shared" si="2"/>
        <v>1.0033960650907652</v>
      </c>
      <c r="E19" s="22">
        <f t="shared" si="0"/>
        <v>3804391</v>
      </c>
      <c r="F19" s="6">
        <v>32769174</v>
      </c>
      <c r="G19" s="6">
        <v>3991627</v>
      </c>
      <c r="H19" s="17">
        <f t="shared" si="1"/>
        <v>40565192</v>
      </c>
      <c r="I19" s="26">
        <f t="shared" si="3"/>
        <v>0.99788495637677943</v>
      </c>
      <c r="J19" s="17">
        <v>11632231</v>
      </c>
      <c r="K19" s="26">
        <f t="shared" si="4"/>
        <v>1.0292256407647369</v>
      </c>
    </row>
    <row r="20" spans="1:22" x14ac:dyDescent="0.2">
      <c r="A20" s="10" t="s">
        <v>6</v>
      </c>
      <c r="B20" s="5">
        <v>15664305</v>
      </c>
      <c r="C20" s="22">
        <v>11818106</v>
      </c>
      <c r="D20" s="2">
        <f t="shared" si="2"/>
        <v>1.0028385217895646</v>
      </c>
      <c r="E20" s="22">
        <f t="shared" si="0"/>
        <v>3846199</v>
      </c>
      <c r="F20" s="6">
        <v>32674950</v>
      </c>
      <c r="G20" s="6">
        <v>3971735</v>
      </c>
      <c r="H20" s="17">
        <f t="shared" si="1"/>
        <v>40492884</v>
      </c>
      <c r="I20" s="26">
        <f t="shared" si="3"/>
        <v>0.99821748655842679</v>
      </c>
      <c r="J20" s="17">
        <v>11966252</v>
      </c>
      <c r="K20" s="26">
        <f t="shared" si="4"/>
        <v>1.028715127820278</v>
      </c>
    </row>
    <row r="21" spans="1:22" x14ac:dyDescent="0.2">
      <c r="A21" s="11" t="s">
        <v>7</v>
      </c>
      <c r="B21" s="7">
        <v>15701732</v>
      </c>
      <c r="C21" s="23">
        <v>11792467</v>
      </c>
      <c r="D21" s="2">
        <f t="shared" si="2"/>
        <v>0.99783053223587603</v>
      </c>
      <c r="E21" s="23">
        <f t="shared" si="0"/>
        <v>3909265</v>
      </c>
      <c r="F21" s="8">
        <v>32603675</v>
      </c>
      <c r="G21" s="8">
        <v>3937799</v>
      </c>
      <c r="H21" s="30">
        <f t="shared" si="1"/>
        <v>40450739</v>
      </c>
      <c r="I21" s="27">
        <f t="shared" si="3"/>
        <v>0.99895919984360704</v>
      </c>
      <c r="J21" s="15">
        <v>12270036</v>
      </c>
      <c r="K21" s="27">
        <f t="shared" si="4"/>
        <v>1.025386729278307</v>
      </c>
    </row>
    <row r="22" spans="1:22" x14ac:dyDescent="0.2">
      <c r="D22" s="28">
        <f>SUM(D6:D21)/16</f>
        <v>1.0037144220405252</v>
      </c>
      <c r="I22" s="28">
        <f>SUM(I6:I21)/16</f>
        <v>1.0034056169050962</v>
      </c>
      <c r="K22" s="28">
        <f>SUM(K6:K21)/16</f>
        <v>1.0166186378978468</v>
      </c>
    </row>
    <row r="23" spans="1:22" x14ac:dyDescent="0.2">
      <c r="D23" s="44"/>
      <c r="I23" s="44"/>
      <c r="K23" s="44"/>
    </row>
    <row r="24" spans="1:22" x14ac:dyDescent="0.2">
      <c r="A24" s="18"/>
      <c r="B24" s="91" t="s">
        <v>98</v>
      </c>
      <c r="C24" s="92"/>
      <c r="D24" s="92"/>
      <c r="E24" s="92"/>
      <c r="F24" s="92"/>
      <c r="G24" s="92"/>
      <c r="H24" s="92"/>
      <c r="I24" s="92"/>
      <c r="J24" s="92"/>
      <c r="K24" s="93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</row>
    <row r="25" spans="1:22" ht="25.5" x14ac:dyDescent="0.2">
      <c r="A25" s="45" t="s">
        <v>0</v>
      </c>
      <c r="B25" s="46" t="s">
        <v>1</v>
      </c>
      <c r="C25" s="47" t="s">
        <v>10</v>
      </c>
      <c r="D25" s="41" t="s">
        <v>13</v>
      </c>
      <c r="E25" s="20" t="s">
        <v>11</v>
      </c>
      <c r="F25" s="46" t="s">
        <v>2</v>
      </c>
      <c r="G25" s="46" t="s">
        <v>3</v>
      </c>
      <c r="H25" s="48" t="s">
        <v>12</v>
      </c>
      <c r="I25" s="24" t="s">
        <v>13</v>
      </c>
      <c r="J25" s="48" t="s">
        <v>5</v>
      </c>
      <c r="K25" s="24" t="s">
        <v>13</v>
      </c>
    </row>
    <row r="26" spans="1:22" x14ac:dyDescent="0.2">
      <c r="A26" s="33" t="s">
        <v>7</v>
      </c>
      <c r="B26" s="36">
        <v>15701732</v>
      </c>
      <c r="C26" s="21">
        <v>11792467</v>
      </c>
      <c r="D26" s="31">
        <v>1.004</v>
      </c>
      <c r="E26" s="21">
        <f t="shared" ref="E26" si="5">B26-C26</f>
        <v>3909265</v>
      </c>
      <c r="F26" s="34">
        <v>32603675</v>
      </c>
      <c r="G26" s="38">
        <v>3937799</v>
      </c>
      <c r="H26" s="35">
        <f t="shared" ref="H26" si="6">E26+F26+G26</f>
        <v>40450739</v>
      </c>
      <c r="I26" s="37">
        <v>1.0029999999999999</v>
      </c>
      <c r="J26" s="35">
        <v>12270036</v>
      </c>
      <c r="K26" s="37">
        <v>1.0169999999999999</v>
      </c>
    </row>
    <row r="27" spans="1:22" x14ac:dyDescent="0.2">
      <c r="A27" s="10" t="s">
        <v>14</v>
      </c>
      <c r="B27" s="13"/>
      <c r="C27" s="43">
        <f>C26*$D$26</f>
        <v>11839636.868000001</v>
      </c>
      <c r="D27" s="12"/>
      <c r="E27" s="19"/>
      <c r="F27" s="12"/>
      <c r="G27" s="19"/>
      <c r="H27" s="43">
        <f>H26*$I$26</f>
        <v>40572091.216999993</v>
      </c>
      <c r="I27" s="19"/>
      <c r="J27" s="43">
        <f>J26*$K$26</f>
        <v>12478626.612</v>
      </c>
      <c r="K27" s="19"/>
    </row>
    <row r="28" spans="1:22" x14ac:dyDescent="0.2">
      <c r="A28" s="10" t="s">
        <v>15</v>
      </c>
      <c r="B28" s="13"/>
      <c r="C28" s="43">
        <f t="shared" ref="C28:C91" si="7">C27*$D$26</f>
        <v>11886995.415472001</v>
      </c>
      <c r="D28" s="12"/>
      <c r="E28" s="19"/>
      <c r="F28" s="12"/>
      <c r="G28" s="19"/>
      <c r="H28" s="43">
        <f t="shared" ref="H28:H91" si="8">H27*$I$26</f>
        <v>40693807.490650989</v>
      </c>
      <c r="I28" s="19"/>
      <c r="J28" s="43">
        <f t="shared" ref="J28:J91" si="9">J27*$K$26</f>
        <v>12690763.264403999</v>
      </c>
      <c r="K28" s="19"/>
    </row>
    <row r="29" spans="1:22" x14ac:dyDescent="0.2">
      <c r="A29" s="10" t="s">
        <v>16</v>
      </c>
      <c r="B29" s="13"/>
      <c r="C29" s="43">
        <f t="shared" si="7"/>
        <v>11934543.397133889</v>
      </c>
      <c r="D29" s="12"/>
      <c r="E29" s="19"/>
      <c r="F29" s="12"/>
      <c r="G29" s="19"/>
      <c r="H29" s="43">
        <f t="shared" si="8"/>
        <v>40815888.913122937</v>
      </c>
      <c r="I29" s="19"/>
      <c r="J29" s="43">
        <f t="shared" si="9"/>
        <v>12906506.239898866</v>
      </c>
      <c r="K29" s="19"/>
    </row>
    <row r="30" spans="1:22" x14ac:dyDescent="0.2">
      <c r="A30" s="10" t="s">
        <v>17</v>
      </c>
      <c r="B30" s="13"/>
      <c r="C30" s="43">
        <f t="shared" si="7"/>
        <v>11982281.570722423</v>
      </c>
      <c r="D30" s="12"/>
      <c r="E30" s="19"/>
      <c r="F30" s="12"/>
      <c r="G30" s="19"/>
      <c r="H30" s="43">
        <f t="shared" si="8"/>
        <v>40938336.579862304</v>
      </c>
      <c r="I30" s="19"/>
      <c r="J30" s="43">
        <f t="shared" si="9"/>
        <v>13125916.845977146</v>
      </c>
      <c r="K30" s="19"/>
    </row>
    <row r="31" spans="1:22" x14ac:dyDescent="0.2">
      <c r="A31" s="10" t="s">
        <v>18</v>
      </c>
      <c r="B31" s="13"/>
      <c r="C31" s="43">
        <f t="shared" si="7"/>
        <v>12030210.697005313</v>
      </c>
      <c r="D31" s="12"/>
      <c r="E31" s="19"/>
      <c r="F31" s="12"/>
      <c r="G31" s="19"/>
      <c r="H31" s="43">
        <f t="shared" si="8"/>
        <v>41061151.589601889</v>
      </c>
      <c r="I31" s="19"/>
      <c r="J31" s="43">
        <f t="shared" si="9"/>
        <v>13349057.432358757</v>
      </c>
      <c r="K31" s="19"/>
    </row>
    <row r="32" spans="1:22" x14ac:dyDescent="0.2">
      <c r="A32" s="10" t="s">
        <v>19</v>
      </c>
      <c r="B32" s="13"/>
      <c r="C32" s="43">
        <f t="shared" si="7"/>
        <v>12078331.539793335</v>
      </c>
      <c r="D32" s="12"/>
      <c r="E32" s="19"/>
      <c r="F32" s="12"/>
      <c r="G32" s="19"/>
      <c r="H32" s="43">
        <f t="shared" si="8"/>
        <v>41184335.044370688</v>
      </c>
      <c r="I32" s="19"/>
      <c r="J32" s="43">
        <f t="shared" si="9"/>
        <v>13575991.408708854</v>
      </c>
      <c r="K32" s="19"/>
    </row>
    <row r="33" spans="1:11" x14ac:dyDescent="0.2">
      <c r="A33" s="10" t="s">
        <v>20</v>
      </c>
      <c r="B33" s="13"/>
      <c r="C33" s="43">
        <f t="shared" si="7"/>
        <v>12126644.865952509</v>
      </c>
      <c r="D33" s="12"/>
      <c r="E33" s="19"/>
      <c r="F33" s="12"/>
      <c r="G33" s="19"/>
      <c r="H33" s="43">
        <f t="shared" si="8"/>
        <v>41307888.049503796</v>
      </c>
      <c r="I33" s="19"/>
      <c r="J33" s="43">
        <f t="shared" si="9"/>
        <v>13806783.262656903</v>
      </c>
      <c r="K33" s="19"/>
    </row>
    <row r="34" spans="1:11" x14ac:dyDescent="0.2">
      <c r="A34" s="10" t="s">
        <v>21</v>
      </c>
      <c r="B34" s="13"/>
      <c r="C34" s="43">
        <f t="shared" si="7"/>
        <v>12175151.445416318</v>
      </c>
      <c r="D34" s="12"/>
      <c r="E34" s="19"/>
      <c r="F34" s="12"/>
      <c r="G34" s="19"/>
      <c r="H34" s="43">
        <f t="shared" si="8"/>
        <v>41431811.713652305</v>
      </c>
      <c r="I34" s="19"/>
      <c r="J34" s="43">
        <f t="shared" si="9"/>
        <v>14041498.578122068</v>
      </c>
      <c r="K34" s="19"/>
    </row>
    <row r="35" spans="1:11" x14ac:dyDescent="0.2">
      <c r="A35" s="10" t="s">
        <v>22</v>
      </c>
      <c r="B35" s="13"/>
      <c r="C35" s="43">
        <f t="shared" si="7"/>
        <v>12223852.051197983</v>
      </c>
      <c r="D35" s="12"/>
      <c r="E35" s="19"/>
      <c r="F35" s="12"/>
      <c r="G35" s="19"/>
      <c r="H35" s="43">
        <f t="shared" si="8"/>
        <v>41556107.148793258</v>
      </c>
      <c r="I35" s="19"/>
      <c r="J35" s="43">
        <f t="shared" si="9"/>
        <v>14280204.053950142</v>
      </c>
      <c r="K35" s="19"/>
    </row>
    <row r="36" spans="1:11" x14ac:dyDescent="0.2">
      <c r="A36" s="10" t="s">
        <v>23</v>
      </c>
      <c r="B36" s="13"/>
      <c r="C36" s="43">
        <f t="shared" si="7"/>
        <v>12272747.459402775</v>
      </c>
      <c r="D36" s="12"/>
      <c r="E36" s="19"/>
      <c r="F36" s="12"/>
      <c r="G36" s="19"/>
      <c r="H36" s="43">
        <f t="shared" si="8"/>
        <v>41680775.470239632</v>
      </c>
      <c r="I36" s="19"/>
      <c r="J36" s="43">
        <f t="shared" si="9"/>
        <v>14522967.522867294</v>
      </c>
      <c r="K36" s="19"/>
    </row>
    <row r="37" spans="1:11" x14ac:dyDescent="0.2">
      <c r="A37" s="10" t="s">
        <v>24</v>
      </c>
      <c r="B37" s="13"/>
      <c r="C37" s="43">
        <f t="shared" si="7"/>
        <v>12321838.449240386</v>
      </c>
      <c r="D37" s="12"/>
      <c r="E37" s="19"/>
      <c r="F37" s="12"/>
      <c r="G37" s="19"/>
      <c r="H37" s="43">
        <f t="shared" si="8"/>
        <v>41805817.796650343</v>
      </c>
      <c r="I37" s="19"/>
      <c r="J37" s="43">
        <f t="shared" si="9"/>
        <v>14769857.970756037</v>
      </c>
      <c r="K37" s="19"/>
    </row>
    <row r="38" spans="1:11" x14ac:dyDescent="0.2">
      <c r="A38" s="10" t="s">
        <v>25</v>
      </c>
      <c r="B38" s="13"/>
      <c r="C38" s="43">
        <f t="shared" si="7"/>
        <v>12371125.803037347</v>
      </c>
      <c r="D38" s="12"/>
      <c r="E38" s="19"/>
      <c r="F38" s="12"/>
      <c r="G38" s="19"/>
      <c r="H38" s="43">
        <f t="shared" si="8"/>
        <v>41931235.250040293</v>
      </c>
      <c r="I38" s="19"/>
      <c r="J38" s="43">
        <f t="shared" si="9"/>
        <v>15020945.556258889</v>
      </c>
      <c r="K38" s="19"/>
    </row>
    <row r="39" spans="1:11" x14ac:dyDescent="0.2">
      <c r="A39" s="10" t="s">
        <v>26</v>
      </c>
      <c r="B39" s="13"/>
      <c r="C39" s="43">
        <f t="shared" si="7"/>
        <v>12420610.306249497</v>
      </c>
      <c r="D39" s="12"/>
      <c r="E39" s="19"/>
      <c r="F39" s="12"/>
      <c r="G39" s="19"/>
      <c r="H39" s="43">
        <f t="shared" si="8"/>
        <v>42057028.955790408</v>
      </c>
      <c r="I39" s="19"/>
      <c r="J39" s="43">
        <f t="shared" si="9"/>
        <v>15276301.630715288</v>
      </c>
      <c r="K39" s="19"/>
    </row>
    <row r="40" spans="1:11" x14ac:dyDescent="0.2">
      <c r="A40" s="10" t="s">
        <v>27</v>
      </c>
      <c r="B40" s="13"/>
      <c r="C40" s="43">
        <f t="shared" si="7"/>
        <v>12470292.747474495</v>
      </c>
      <c r="D40" s="12"/>
      <c r="E40" s="19"/>
      <c r="F40" s="12"/>
      <c r="G40" s="19"/>
      <c r="H40" s="43">
        <f t="shared" si="8"/>
        <v>42183200.042657778</v>
      </c>
      <c r="I40" s="19"/>
      <c r="J40" s="43">
        <f t="shared" si="9"/>
        <v>15535998.758437447</v>
      </c>
      <c r="K40" s="19"/>
    </row>
    <row r="41" spans="1:11" x14ac:dyDescent="0.2">
      <c r="A41" s="10" t="s">
        <v>28</v>
      </c>
      <c r="B41" s="13"/>
      <c r="C41" s="43">
        <f t="shared" si="7"/>
        <v>12520173.918464392</v>
      </c>
      <c r="D41" s="12"/>
      <c r="E41" s="19"/>
      <c r="F41" s="12"/>
      <c r="G41" s="19"/>
      <c r="H41" s="43">
        <f t="shared" si="8"/>
        <v>42309749.642785743</v>
      </c>
      <c r="I41" s="19"/>
      <c r="J41" s="43">
        <f t="shared" si="9"/>
        <v>15800110.737330882</v>
      </c>
      <c r="K41" s="19"/>
    </row>
    <row r="42" spans="1:11" x14ac:dyDescent="0.2">
      <c r="A42" s="10" t="s">
        <v>29</v>
      </c>
      <c r="B42" s="13"/>
      <c r="C42" s="43">
        <f t="shared" si="7"/>
        <v>12570254.614138249</v>
      </c>
      <c r="D42" s="12"/>
      <c r="E42" s="19"/>
      <c r="F42" s="12"/>
      <c r="G42" s="19"/>
      <c r="H42" s="43">
        <f t="shared" si="8"/>
        <v>42436678.891714096</v>
      </c>
      <c r="I42" s="19"/>
      <c r="J42" s="43">
        <f t="shared" si="9"/>
        <v>16068712.619865505</v>
      </c>
      <c r="K42" s="19"/>
    </row>
    <row r="43" spans="1:11" x14ac:dyDescent="0.2">
      <c r="A43" s="10" t="s">
        <v>30</v>
      </c>
      <c r="B43" s="13"/>
      <c r="C43" s="43">
        <f t="shared" si="7"/>
        <v>12620535.632594801</v>
      </c>
      <c r="D43" s="12"/>
      <c r="E43" s="19"/>
      <c r="F43" s="12"/>
      <c r="G43" s="19"/>
      <c r="H43" s="43">
        <f t="shared" si="8"/>
        <v>42563988.928389236</v>
      </c>
      <c r="I43" s="19"/>
      <c r="J43" s="43">
        <f t="shared" si="9"/>
        <v>16341880.734403217</v>
      </c>
      <c r="K43" s="19"/>
    </row>
    <row r="44" spans="1:11" x14ac:dyDescent="0.2">
      <c r="A44" s="10" t="s">
        <v>31</v>
      </c>
      <c r="B44" s="13"/>
      <c r="C44" s="43">
        <f t="shared" si="7"/>
        <v>12671017.775125181</v>
      </c>
      <c r="D44" s="12"/>
      <c r="E44" s="19"/>
      <c r="F44" s="12"/>
      <c r="G44" s="19"/>
      <c r="H44" s="43">
        <f t="shared" si="8"/>
        <v>42691680.895174399</v>
      </c>
      <c r="I44" s="19"/>
      <c r="J44" s="43">
        <f t="shared" si="9"/>
        <v>16619692.70688807</v>
      </c>
      <c r="K44" s="19"/>
    </row>
    <row r="45" spans="1:11" x14ac:dyDescent="0.2">
      <c r="A45" s="10" t="s">
        <v>32</v>
      </c>
      <c r="B45" s="13"/>
      <c r="C45" s="43">
        <f t="shared" si="7"/>
        <v>12721701.846225683</v>
      </c>
      <c r="D45" s="12"/>
      <c r="E45" s="19"/>
      <c r="F45" s="12"/>
      <c r="G45" s="19"/>
      <c r="H45" s="43">
        <f t="shared" si="8"/>
        <v>42819755.937859915</v>
      </c>
      <c r="I45" s="19"/>
      <c r="J45" s="43">
        <f t="shared" si="9"/>
        <v>16902227.482905164</v>
      </c>
      <c r="K45" s="19"/>
    </row>
    <row r="46" spans="1:11" x14ac:dyDescent="0.2">
      <c r="A46" s="10" t="s">
        <v>33</v>
      </c>
      <c r="B46" s="13"/>
      <c r="C46" s="43">
        <f t="shared" si="7"/>
        <v>12772588.653610585</v>
      </c>
      <c r="D46" s="12"/>
      <c r="E46" s="19"/>
      <c r="F46" s="12"/>
      <c r="G46" s="19"/>
      <c r="H46" s="43">
        <f t="shared" si="8"/>
        <v>42948215.205673493</v>
      </c>
      <c r="I46" s="19"/>
      <c r="J46" s="43">
        <f t="shared" si="9"/>
        <v>17189565.35011455</v>
      </c>
      <c r="K46" s="19"/>
    </row>
    <row r="47" spans="1:11" x14ac:dyDescent="0.2">
      <c r="A47" s="10" t="s">
        <v>34</v>
      </c>
      <c r="B47" s="13"/>
      <c r="C47" s="43">
        <f t="shared" si="7"/>
        <v>12823679.008225027</v>
      </c>
      <c r="D47" s="12"/>
      <c r="E47" s="19"/>
      <c r="F47" s="12"/>
      <c r="G47" s="19"/>
      <c r="H47" s="43">
        <f t="shared" si="8"/>
        <v>43077059.851290509</v>
      </c>
      <c r="I47" s="19"/>
      <c r="J47" s="43">
        <f t="shared" si="9"/>
        <v>17481787.961066496</v>
      </c>
      <c r="K47" s="19"/>
    </row>
    <row r="48" spans="1:11" x14ac:dyDescent="0.2">
      <c r="A48" s="10" t="s">
        <v>35</v>
      </c>
      <c r="B48" s="13"/>
      <c r="C48" s="43">
        <f t="shared" si="7"/>
        <v>12874973.724257927</v>
      </c>
      <c r="D48" s="12"/>
      <c r="E48" s="19"/>
      <c r="F48" s="12"/>
      <c r="G48" s="19"/>
      <c r="H48" s="43">
        <f t="shared" si="8"/>
        <v>43206291.030844375</v>
      </c>
      <c r="I48" s="19"/>
      <c r="J48" s="43">
        <f t="shared" si="9"/>
        <v>17778978.356404625</v>
      </c>
      <c r="K48" s="19"/>
    </row>
    <row r="49" spans="1:13" x14ac:dyDescent="0.2">
      <c r="A49" s="10" t="s">
        <v>36</v>
      </c>
      <c r="B49" s="13"/>
      <c r="C49" s="43">
        <f t="shared" si="7"/>
        <v>12926473.61915496</v>
      </c>
      <c r="D49" s="12"/>
      <c r="E49" s="19"/>
      <c r="F49" s="12"/>
      <c r="G49" s="19"/>
      <c r="H49" s="43">
        <f t="shared" si="8"/>
        <v>43335909.903936908</v>
      </c>
      <c r="I49" s="19"/>
      <c r="J49" s="43">
        <f t="shared" si="9"/>
        <v>18081220.988463502</v>
      </c>
      <c r="K49" s="19"/>
    </row>
    <row r="50" spans="1:13" ht="24" x14ac:dyDescent="0.2">
      <c r="A50" s="49" t="s">
        <v>37</v>
      </c>
      <c r="B50" s="50"/>
      <c r="C50" s="51">
        <f t="shared" si="7"/>
        <v>12978179.51363158</v>
      </c>
      <c r="D50" s="52"/>
      <c r="E50" s="53"/>
      <c r="F50" s="52"/>
      <c r="G50" s="53"/>
      <c r="H50" s="51">
        <f t="shared" si="8"/>
        <v>43465917.633648716</v>
      </c>
      <c r="I50" s="53"/>
      <c r="J50" s="51">
        <f t="shared" si="9"/>
        <v>18388601.74526738</v>
      </c>
      <c r="K50" s="53"/>
      <c r="L50" s="54" t="s">
        <v>99</v>
      </c>
      <c r="M50" s="55">
        <f>J50/H50</f>
        <v>0.42305794393334106</v>
      </c>
    </row>
    <row r="51" spans="1:13" x14ac:dyDescent="0.2">
      <c r="A51" s="10" t="s">
        <v>38</v>
      </c>
      <c r="B51" s="13"/>
      <c r="C51" s="43">
        <f t="shared" si="7"/>
        <v>13030092.231686106</v>
      </c>
      <c r="D51" s="12"/>
      <c r="E51" s="19"/>
      <c r="F51" s="12"/>
      <c r="G51" s="19"/>
      <c r="H51" s="43">
        <f t="shared" si="8"/>
        <v>43596315.386549659</v>
      </c>
      <c r="I51" s="19"/>
      <c r="J51" s="43">
        <f t="shared" si="9"/>
        <v>18701207.974936925</v>
      </c>
      <c r="K51" s="19"/>
      <c r="L51" s="56">
        <v>42</v>
      </c>
      <c r="M51" s="56">
        <v>100</v>
      </c>
    </row>
    <row r="52" spans="1:13" x14ac:dyDescent="0.2">
      <c r="A52" s="10" t="s">
        <v>39</v>
      </c>
      <c r="B52" s="13"/>
      <c r="C52" s="43">
        <f t="shared" si="7"/>
        <v>13082212.600612851</v>
      </c>
      <c r="D52" s="12"/>
      <c r="E52" s="19"/>
      <c r="F52" s="12"/>
      <c r="G52" s="19"/>
      <c r="H52" s="43">
        <f t="shared" si="8"/>
        <v>43727104.332709305</v>
      </c>
      <c r="I52" s="19"/>
      <c r="J52" s="43">
        <f t="shared" si="9"/>
        <v>19019128.510510851</v>
      </c>
      <c r="K52" s="19"/>
      <c r="L52" s="56">
        <v>1</v>
      </c>
      <c r="M52" s="57">
        <f>L52*M51/L51</f>
        <v>2.3809523809523809</v>
      </c>
    </row>
    <row r="53" spans="1:13" x14ac:dyDescent="0.2">
      <c r="A53" s="10" t="s">
        <v>40</v>
      </c>
      <c r="B53" s="13"/>
      <c r="C53" s="43">
        <f t="shared" si="7"/>
        <v>13134541.451015303</v>
      </c>
      <c r="D53" s="12"/>
      <c r="E53" s="19"/>
      <c r="F53" s="12"/>
      <c r="G53" s="19"/>
      <c r="H53" s="43">
        <f t="shared" si="8"/>
        <v>43858285.645707428</v>
      </c>
      <c r="I53" s="19"/>
      <c r="J53" s="43">
        <f t="shared" si="9"/>
        <v>19342453.695189532</v>
      </c>
      <c r="K53" s="19"/>
    </row>
    <row r="54" spans="1:13" x14ac:dyDescent="0.2">
      <c r="A54" s="10" t="s">
        <v>41</v>
      </c>
      <c r="B54" s="13"/>
      <c r="C54" s="43">
        <f t="shared" si="7"/>
        <v>13187079.616819365</v>
      </c>
      <c r="D54" s="12"/>
      <c r="E54" s="19"/>
      <c r="F54" s="12"/>
      <c r="G54" s="19"/>
      <c r="H54" s="43">
        <f t="shared" si="8"/>
        <v>43989860.502644546</v>
      </c>
      <c r="I54" s="19"/>
      <c r="J54" s="43">
        <f t="shared" si="9"/>
        <v>19671275.408007752</v>
      </c>
      <c r="K54" s="19"/>
    </row>
    <row r="55" spans="1:13" x14ac:dyDescent="0.2">
      <c r="A55" s="10" t="s">
        <v>42</v>
      </c>
      <c r="B55" s="13"/>
      <c r="C55" s="43">
        <f t="shared" si="7"/>
        <v>13239827.935286643</v>
      </c>
      <c r="D55" s="12"/>
      <c r="E55" s="19"/>
      <c r="F55" s="12"/>
      <c r="G55" s="19"/>
      <c r="H55" s="43">
        <f t="shared" si="8"/>
        <v>44121830.084152475</v>
      </c>
      <c r="I55" s="19"/>
      <c r="J55" s="43">
        <f t="shared" si="9"/>
        <v>20005687.089943882</v>
      </c>
      <c r="K55" s="19"/>
    </row>
    <row r="56" spans="1:13" x14ac:dyDescent="0.2">
      <c r="A56" s="10" t="s">
        <v>43</v>
      </c>
      <c r="B56" s="13"/>
      <c r="C56" s="43">
        <f t="shared" si="7"/>
        <v>13292787.24702779</v>
      </c>
      <c r="D56" s="12"/>
      <c r="E56" s="19"/>
      <c r="F56" s="12"/>
      <c r="G56" s="19"/>
      <c r="H56" s="43">
        <f t="shared" si="8"/>
        <v>44254195.574404925</v>
      </c>
      <c r="I56" s="19"/>
      <c r="J56" s="43">
        <f t="shared" si="9"/>
        <v>20345783.770472925</v>
      </c>
      <c r="K56" s="19"/>
    </row>
    <row r="57" spans="1:13" x14ac:dyDescent="0.2">
      <c r="A57" s="10" t="s">
        <v>44</v>
      </c>
      <c r="B57" s="13"/>
      <c r="C57" s="43">
        <f t="shared" si="7"/>
        <v>13345958.396015901</v>
      </c>
      <c r="D57" s="12"/>
      <c r="E57" s="19"/>
      <c r="F57" s="12"/>
      <c r="G57" s="19"/>
      <c r="H57" s="43">
        <f t="shared" si="8"/>
        <v>44386958.161128134</v>
      </c>
      <c r="I57" s="19"/>
      <c r="J57" s="43">
        <f t="shared" si="9"/>
        <v>20691662.094570965</v>
      </c>
      <c r="K57" s="19"/>
    </row>
    <row r="58" spans="1:13" x14ac:dyDescent="0.2">
      <c r="A58" s="10" t="s">
        <v>45</v>
      </c>
      <c r="B58" s="13"/>
      <c r="C58" s="43">
        <f t="shared" si="7"/>
        <v>13399342.229599964</v>
      </c>
      <c r="D58" s="12"/>
      <c r="E58" s="19"/>
      <c r="F58" s="12"/>
      <c r="G58" s="19"/>
      <c r="H58" s="43">
        <f t="shared" si="8"/>
        <v>44520119.03561151</v>
      </c>
      <c r="I58" s="19"/>
      <c r="J58" s="43">
        <f t="shared" si="9"/>
        <v>21043420.35017867</v>
      </c>
      <c r="K58" s="19"/>
    </row>
    <row r="59" spans="1:13" x14ac:dyDescent="0.2">
      <c r="A59" s="10" t="s">
        <v>46</v>
      </c>
      <c r="B59" s="13"/>
      <c r="C59" s="43">
        <f t="shared" si="7"/>
        <v>13452939.598518364</v>
      </c>
      <c r="D59" s="12"/>
      <c r="E59" s="19"/>
      <c r="F59" s="12"/>
      <c r="G59" s="19"/>
      <c r="H59" s="43">
        <f t="shared" si="8"/>
        <v>44653679.392718337</v>
      </c>
      <c r="I59" s="19"/>
      <c r="J59" s="43">
        <f t="shared" si="9"/>
        <v>21401158.496131707</v>
      </c>
      <c r="K59" s="19"/>
    </row>
    <row r="60" spans="1:13" x14ac:dyDescent="0.2">
      <c r="A60" s="10" t="s">
        <v>47</v>
      </c>
      <c r="B60" s="13"/>
      <c r="C60" s="43">
        <f t="shared" si="7"/>
        <v>13506751.356912438</v>
      </c>
      <c r="D60" s="12"/>
      <c r="E60" s="19"/>
      <c r="F60" s="12"/>
      <c r="G60" s="19"/>
      <c r="H60" s="43">
        <f t="shared" si="8"/>
        <v>44787640.430896491</v>
      </c>
      <c r="I60" s="19"/>
      <c r="J60" s="43">
        <f t="shared" si="9"/>
        <v>21764978.190565944</v>
      </c>
      <c r="K60" s="19"/>
    </row>
    <row r="61" spans="1:13" x14ac:dyDescent="0.2">
      <c r="A61" s="10" t="s">
        <v>48</v>
      </c>
      <c r="B61" s="13"/>
      <c r="C61" s="43">
        <f t="shared" si="7"/>
        <v>13560778.362340087</v>
      </c>
      <c r="D61" s="12"/>
      <c r="E61" s="19"/>
      <c r="F61" s="12"/>
      <c r="G61" s="19"/>
      <c r="H61" s="43">
        <f t="shared" si="8"/>
        <v>44922003.352189176</v>
      </c>
      <c r="I61" s="19"/>
      <c r="J61" s="43">
        <f t="shared" si="9"/>
        <v>22134982.819805562</v>
      </c>
      <c r="K61" s="19"/>
    </row>
    <row r="62" spans="1:13" x14ac:dyDescent="0.2">
      <c r="A62" s="10" t="s">
        <v>49</v>
      </c>
      <c r="B62" s="13"/>
      <c r="C62" s="43">
        <f t="shared" si="7"/>
        <v>13615021.475789448</v>
      </c>
      <c r="D62" s="12"/>
      <c r="E62" s="19"/>
      <c r="F62" s="12"/>
      <c r="G62" s="19"/>
      <c r="H62" s="43">
        <f t="shared" si="8"/>
        <v>45056769.362245739</v>
      </c>
      <c r="I62" s="19"/>
      <c r="J62" s="43">
        <f t="shared" si="9"/>
        <v>22511277.527742255</v>
      </c>
      <c r="K62" s="19"/>
    </row>
    <row r="63" spans="1:13" x14ac:dyDescent="0.2">
      <c r="A63" s="10" t="s">
        <v>50</v>
      </c>
      <c r="B63" s="13"/>
      <c r="C63" s="43">
        <f t="shared" si="7"/>
        <v>13669481.561692607</v>
      </c>
      <c r="D63" s="12"/>
      <c r="E63" s="19"/>
      <c r="F63" s="12"/>
      <c r="G63" s="19"/>
      <c r="H63" s="43">
        <f t="shared" si="8"/>
        <v>45191939.670332469</v>
      </c>
      <c r="I63" s="19"/>
      <c r="J63" s="43">
        <f t="shared" si="9"/>
        <v>22893969.245713871</v>
      </c>
      <c r="K63" s="19"/>
    </row>
    <row r="64" spans="1:13" x14ac:dyDescent="0.2">
      <c r="A64" s="10" t="s">
        <v>51</v>
      </c>
      <c r="B64" s="13"/>
      <c r="C64" s="43">
        <f t="shared" si="7"/>
        <v>13724159.487939376</v>
      </c>
      <c r="D64" s="12"/>
      <c r="E64" s="19"/>
      <c r="F64" s="12"/>
      <c r="G64" s="19"/>
      <c r="H64" s="43">
        <f t="shared" si="8"/>
        <v>45327515.489343464</v>
      </c>
      <c r="I64" s="19"/>
      <c r="J64" s="43">
        <f t="shared" si="9"/>
        <v>23283166.722891003</v>
      </c>
      <c r="K64" s="19"/>
    </row>
    <row r="65" spans="1:11" x14ac:dyDescent="0.2">
      <c r="A65" s="10" t="s">
        <v>52</v>
      </c>
      <c r="B65" s="13"/>
      <c r="C65" s="43">
        <f t="shared" si="7"/>
        <v>13779056.125891134</v>
      </c>
      <c r="D65" s="12"/>
      <c r="E65" s="19"/>
      <c r="F65" s="12"/>
      <c r="G65" s="19"/>
      <c r="H65" s="43">
        <f t="shared" si="8"/>
        <v>45463498.035811491</v>
      </c>
      <c r="I65" s="19"/>
      <c r="J65" s="43">
        <f t="shared" si="9"/>
        <v>23678980.557180148</v>
      </c>
      <c r="K65" s="19"/>
    </row>
    <row r="66" spans="1:11" x14ac:dyDescent="0.2">
      <c r="A66" s="10" t="s">
        <v>53</v>
      </c>
      <c r="B66" s="13"/>
      <c r="C66" s="43">
        <f t="shared" si="7"/>
        <v>13834172.350394698</v>
      </c>
      <c r="D66" s="12"/>
      <c r="E66" s="19"/>
      <c r="F66" s="12"/>
      <c r="G66" s="19"/>
      <c r="H66" s="43">
        <f t="shared" si="8"/>
        <v>45599888.529918924</v>
      </c>
      <c r="I66" s="19"/>
      <c r="J66" s="43">
        <f t="shared" si="9"/>
        <v>24081523.226652209</v>
      </c>
      <c r="K66" s="19"/>
    </row>
    <row r="67" spans="1:11" x14ac:dyDescent="0.2">
      <c r="A67" s="10" t="s">
        <v>54</v>
      </c>
      <c r="B67" s="13"/>
      <c r="C67" s="43">
        <f t="shared" si="7"/>
        <v>13889509.039796276</v>
      </c>
      <c r="D67" s="12"/>
      <c r="E67" s="19"/>
      <c r="F67" s="12"/>
      <c r="G67" s="19"/>
      <c r="H67" s="43">
        <f t="shared" si="8"/>
        <v>45736688.195508674</v>
      </c>
      <c r="I67" s="19"/>
      <c r="J67" s="43">
        <f t="shared" si="9"/>
        <v>24490909.121505294</v>
      </c>
      <c r="K67" s="19"/>
    </row>
    <row r="68" spans="1:11" x14ac:dyDescent="0.2">
      <c r="A68" s="10" t="s">
        <v>55</v>
      </c>
      <c r="B68" s="13"/>
      <c r="C68" s="43">
        <f t="shared" si="7"/>
        <v>13945067.075955462</v>
      </c>
      <c r="D68" s="12"/>
      <c r="E68" s="19"/>
      <c r="F68" s="12"/>
      <c r="G68" s="19"/>
      <c r="H68" s="43">
        <f t="shared" si="8"/>
        <v>45873898.260095194</v>
      </c>
      <c r="I68" s="19"/>
      <c r="J68" s="43">
        <f t="shared" si="9"/>
        <v>24907254.576570883</v>
      </c>
      <c r="K68" s="19"/>
    </row>
    <row r="69" spans="1:11" x14ac:dyDescent="0.2">
      <c r="A69" s="10" t="s">
        <v>56</v>
      </c>
      <c r="B69" s="13"/>
      <c r="C69" s="43">
        <f t="shared" si="7"/>
        <v>14000847.344259284</v>
      </c>
      <c r="D69" s="12"/>
      <c r="E69" s="19"/>
      <c r="F69" s="12"/>
      <c r="G69" s="19"/>
      <c r="H69" s="43">
        <f t="shared" si="8"/>
        <v>46011519.954875477</v>
      </c>
      <c r="I69" s="19"/>
      <c r="J69" s="43">
        <f t="shared" si="9"/>
        <v>25330677.904372588</v>
      </c>
      <c r="K69" s="19"/>
    </row>
    <row r="70" spans="1:11" x14ac:dyDescent="0.2">
      <c r="A70" s="10" t="s">
        <v>57</v>
      </c>
      <c r="B70" s="13"/>
      <c r="C70" s="43">
        <f t="shared" si="7"/>
        <v>14056850.733636321</v>
      </c>
      <c r="D70" s="12"/>
      <c r="E70" s="19"/>
      <c r="F70" s="12"/>
      <c r="G70" s="19"/>
      <c r="H70" s="43">
        <f t="shared" si="8"/>
        <v>46149554.514740095</v>
      </c>
      <c r="I70" s="19"/>
      <c r="J70" s="43">
        <f t="shared" si="9"/>
        <v>25761299.42874692</v>
      </c>
      <c r="K70" s="19"/>
    </row>
    <row r="71" spans="1:11" x14ac:dyDescent="0.2">
      <c r="A71" s="10" t="s">
        <v>58</v>
      </c>
      <c r="B71" s="13"/>
      <c r="C71" s="43">
        <f t="shared" si="7"/>
        <v>14113078.136570867</v>
      </c>
      <c r="D71" s="12"/>
      <c r="E71" s="19"/>
      <c r="F71" s="12"/>
      <c r="G71" s="19"/>
      <c r="H71" s="43">
        <f t="shared" si="8"/>
        <v>46288003.17828431</v>
      </c>
      <c r="I71" s="19"/>
      <c r="J71" s="43">
        <f t="shared" si="9"/>
        <v>26199241.519035615</v>
      </c>
      <c r="K71" s="19"/>
    </row>
    <row r="72" spans="1:11" x14ac:dyDescent="0.2">
      <c r="A72" s="10" t="s">
        <v>59</v>
      </c>
      <c r="B72" s="13"/>
      <c r="C72" s="43">
        <f t="shared" si="7"/>
        <v>14169530.44911715</v>
      </c>
      <c r="D72" s="12"/>
      <c r="E72" s="19"/>
      <c r="F72" s="12"/>
      <c r="G72" s="19"/>
      <c r="H72" s="43">
        <f t="shared" si="8"/>
        <v>46426867.187819161</v>
      </c>
      <c r="I72" s="19"/>
      <c r="J72" s="43">
        <f t="shared" si="9"/>
        <v>26644628.624859218</v>
      </c>
      <c r="K72" s="19"/>
    </row>
    <row r="73" spans="1:11" x14ac:dyDescent="0.2">
      <c r="A73" s="10" t="s">
        <v>60</v>
      </c>
      <c r="B73" s="13"/>
      <c r="C73" s="43">
        <f t="shared" si="7"/>
        <v>14226208.570913618</v>
      </c>
      <c r="D73" s="12"/>
      <c r="E73" s="19"/>
      <c r="F73" s="12"/>
      <c r="G73" s="19"/>
      <c r="H73" s="43">
        <f t="shared" si="8"/>
        <v>46566147.789382614</v>
      </c>
      <c r="I73" s="19"/>
      <c r="J73" s="43">
        <f t="shared" si="9"/>
        <v>27097587.311481822</v>
      </c>
      <c r="K73" s="19"/>
    </row>
    <row r="74" spans="1:11" x14ac:dyDescent="0.2">
      <c r="A74" s="10" t="s">
        <v>61</v>
      </c>
      <c r="B74" s="13"/>
      <c r="C74" s="43">
        <f t="shared" si="7"/>
        <v>14283113.405197272</v>
      </c>
      <c r="D74" s="12"/>
      <c r="E74" s="19"/>
      <c r="F74" s="12"/>
      <c r="G74" s="19"/>
      <c r="H74" s="43">
        <f t="shared" si="8"/>
        <v>46705846.232750759</v>
      </c>
      <c r="I74" s="19"/>
      <c r="J74" s="43">
        <f t="shared" si="9"/>
        <v>27558246.295777012</v>
      </c>
      <c r="K74" s="19"/>
    </row>
    <row r="75" spans="1:11" x14ac:dyDescent="0.2">
      <c r="A75" s="10" t="s">
        <v>62</v>
      </c>
      <c r="B75" s="13"/>
      <c r="C75" s="43">
        <f t="shared" si="7"/>
        <v>14340245.858818062</v>
      </c>
      <c r="D75" s="12"/>
      <c r="E75" s="19"/>
      <c r="F75" s="12"/>
      <c r="G75" s="19"/>
      <c r="H75" s="43">
        <f t="shared" si="8"/>
        <v>46845963.771449007</v>
      </c>
      <c r="I75" s="19"/>
      <c r="J75" s="43">
        <f t="shared" si="9"/>
        <v>28026736.482805219</v>
      </c>
      <c r="K75" s="19"/>
    </row>
    <row r="76" spans="1:11" x14ac:dyDescent="0.2">
      <c r="A76" s="10" t="s">
        <v>63</v>
      </c>
      <c r="B76" s="13"/>
      <c r="C76" s="43">
        <f t="shared" si="7"/>
        <v>14397606.842253335</v>
      </c>
      <c r="D76" s="12"/>
      <c r="E76" s="19"/>
      <c r="F76" s="12"/>
      <c r="G76" s="19"/>
      <c r="H76" s="43">
        <f t="shared" si="8"/>
        <v>46986501.66276335</v>
      </c>
      <c r="I76" s="19"/>
      <c r="J76" s="43">
        <f t="shared" si="9"/>
        <v>28503191.003012903</v>
      </c>
      <c r="K76" s="19"/>
    </row>
    <row r="77" spans="1:11" x14ac:dyDescent="0.2">
      <c r="A77" s="10" t="s">
        <v>64</v>
      </c>
      <c r="B77" s="13"/>
      <c r="C77" s="43">
        <f t="shared" si="7"/>
        <v>14455197.269622348</v>
      </c>
      <c r="D77" s="12"/>
      <c r="E77" s="19"/>
      <c r="F77" s="12"/>
      <c r="G77" s="19"/>
      <c r="H77" s="43">
        <f t="shared" si="8"/>
        <v>47127461.167751633</v>
      </c>
      <c r="I77" s="19"/>
      <c r="J77" s="43">
        <f t="shared" si="9"/>
        <v>28987745.25006412</v>
      </c>
      <c r="K77" s="19"/>
    </row>
    <row r="78" spans="1:11" x14ac:dyDescent="0.2">
      <c r="A78" s="10" t="s">
        <v>65</v>
      </c>
      <c r="B78" s="13"/>
      <c r="C78" s="43">
        <f t="shared" si="7"/>
        <v>14513018.058700837</v>
      </c>
      <c r="D78" s="12"/>
      <c r="E78" s="19"/>
      <c r="F78" s="12"/>
      <c r="G78" s="19"/>
      <c r="H78" s="43">
        <f t="shared" si="8"/>
        <v>47268843.551254883</v>
      </c>
      <c r="I78" s="19"/>
      <c r="J78" s="43">
        <f t="shared" si="9"/>
        <v>29480536.919315208</v>
      </c>
      <c r="K78" s="19"/>
    </row>
    <row r="79" spans="1:11" x14ac:dyDescent="0.2">
      <c r="A79" s="10" t="s">
        <v>66</v>
      </c>
      <c r="B79" s="13"/>
      <c r="C79" s="43">
        <f t="shared" si="7"/>
        <v>14571070.130935641</v>
      </c>
      <c r="D79" s="12"/>
      <c r="E79" s="19"/>
      <c r="F79" s="12"/>
      <c r="G79" s="19"/>
      <c r="H79" s="43">
        <f t="shared" si="8"/>
        <v>47410650.081908643</v>
      </c>
      <c r="I79" s="19"/>
      <c r="J79" s="43">
        <f t="shared" si="9"/>
        <v>29981706.046943564</v>
      </c>
      <c r="K79" s="19"/>
    </row>
    <row r="80" spans="1:11" x14ac:dyDescent="0.2">
      <c r="A80" s="10" t="s">
        <v>67</v>
      </c>
      <c r="B80" s="13"/>
      <c r="C80" s="43">
        <f t="shared" si="7"/>
        <v>14629354.411459384</v>
      </c>
      <c r="D80" s="12"/>
      <c r="E80" s="19"/>
      <c r="F80" s="12"/>
      <c r="G80" s="19"/>
      <c r="H80" s="43">
        <f t="shared" si="8"/>
        <v>47552882.032154366</v>
      </c>
      <c r="I80" s="19"/>
      <c r="J80" s="43">
        <f t="shared" si="9"/>
        <v>30491395.049741603</v>
      </c>
      <c r="K80" s="19"/>
    </row>
    <row r="81" spans="1:11" x14ac:dyDescent="0.2">
      <c r="A81" s="10" t="s">
        <v>68</v>
      </c>
      <c r="B81" s="13"/>
      <c r="C81" s="43">
        <f t="shared" si="7"/>
        <v>14687871.829105223</v>
      </c>
      <c r="D81" s="12"/>
      <c r="E81" s="19"/>
      <c r="F81" s="12"/>
      <c r="G81" s="19"/>
      <c r="H81" s="43">
        <f t="shared" si="8"/>
        <v>47695540.678250827</v>
      </c>
      <c r="I81" s="19"/>
      <c r="J81" s="43">
        <f t="shared" si="9"/>
        <v>31009748.765587207</v>
      </c>
      <c r="K81" s="19"/>
    </row>
    <row r="82" spans="1:11" x14ac:dyDescent="0.2">
      <c r="A82" s="10" t="s">
        <v>69</v>
      </c>
      <c r="B82" s="13"/>
      <c r="C82" s="43">
        <f t="shared" si="7"/>
        <v>14746623.316421643</v>
      </c>
      <c r="D82" s="12"/>
      <c r="E82" s="19"/>
      <c r="F82" s="12"/>
      <c r="G82" s="19"/>
      <c r="H82" s="43">
        <f t="shared" si="8"/>
        <v>47838627.300285578</v>
      </c>
      <c r="I82" s="19"/>
      <c r="J82" s="43">
        <f t="shared" si="9"/>
        <v>31536914.494602185</v>
      </c>
      <c r="K82" s="19"/>
    </row>
    <row r="83" spans="1:11" x14ac:dyDescent="0.2">
      <c r="A83" s="10" t="s">
        <v>70</v>
      </c>
      <c r="B83" s="13"/>
      <c r="C83" s="43">
        <f t="shared" si="7"/>
        <v>14805609.809687329</v>
      </c>
      <c r="D83" s="12"/>
      <c r="E83" s="19"/>
      <c r="F83" s="12"/>
      <c r="G83" s="19"/>
      <c r="H83" s="43">
        <f t="shared" si="8"/>
        <v>47982143.182186432</v>
      </c>
      <c r="I83" s="19"/>
      <c r="J83" s="43">
        <f t="shared" si="9"/>
        <v>32073042.041010417</v>
      </c>
      <c r="K83" s="19"/>
    </row>
    <row r="84" spans="1:11" x14ac:dyDescent="0.2">
      <c r="A84" s="10" t="s">
        <v>71</v>
      </c>
      <c r="B84" s="13"/>
      <c r="C84" s="43">
        <f t="shared" si="7"/>
        <v>14864832.248926079</v>
      </c>
      <c r="D84" s="12"/>
      <c r="E84" s="19"/>
      <c r="F84" s="12"/>
      <c r="G84" s="19"/>
      <c r="H84" s="43">
        <f t="shared" si="8"/>
        <v>48126089.61173299</v>
      </c>
      <c r="I84" s="19"/>
      <c r="J84" s="43">
        <f t="shared" si="9"/>
        <v>32618283.755707592</v>
      </c>
      <c r="K84" s="19"/>
    </row>
    <row r="85" spans="1:11" x14ac:dyDescent="0.2">
      <c r="A85" s="10" t="s">
        <v>72</v>
      </c>
      <c r="B85" s="13"/>
      <c r="C85" s="43">
        <f t="shared" si="7"/>
        <v>14924291.577921784</v>
      </c>
      <c r="D85" s="12"/>
      <c r="E85" s="19"/>
      <c r="F85" s="12"/>
      <c r="G85" s="19"/>
      <c r="H85" s="43">
        <f t="shared" si="8"/>
        <v>48270467.880568184</v>
      </c>
      <c r="I85" s="19"/>
      <c r="J85" s="43">
        <f t="shared" si="9"/>
        <v>33172794.579554617</v>
      </c>
      <c r="K85" s="19"/>
    </row>
    <row r="86" spans="1:11" x14ac:dyDescent="0.2">
      <c r="A86" s="10" t="s">
        <v>73</v>
      </c>
      <c r="B86" s="13"/>
      <c r="C86" s="43">
        <f t="shared" si="7"/>
        <v>14983988.74423347</v>
      </c>
      <c r="D86" s="12"/>
      <c r="E86" s="19"/>
      <c r="F86" s="12"/>
      <c r="G86" s="19"/>
      <c r="H86" s="43">
        <f t="shared" si="8"/>
        <v>48415279.284209885</v>
      </c>
      <c r="I86" s="19"/>
      <c r="J86" s="43">
        <f t="shared" si="9"/>
        <v>33736732.087407045</v>
      </c>
      <c r="K86" s="19"/>
    </row>
    <row r="87" spans="1:11" x14ac:dyDescent="0.2">
      <c r="A87" s="10" t="s">
        <v>74</v>
      </c>
      <c r="B87" s="13"/>
      <c r="C87" s="43">
        <f t="shared" si="7"/>
        <v>15043924.699210403</v>
      </c>
      <c r="D87" s="12"/>
      <c r="E87" s="19"/>
      <c r="F87" s="12"/>
      <c r="G87" s="19"/>
      <c r="H87" s="43">
        <f t="shared" si="8"/>
        <v>48560525.122062512</v>
      </c>
      <c r="I87" s="19"/>
      <c r="J87" s="43">
        <f t="shared" si="9"/>
        <v>34310256.532892965</v>
      </c>
      <c r="K87" s="19"/>
    </row>
    <row r="88" spans="1:11" x14ac:dyDescent="0.2">
      <c r="A88" s="10" t="s">
        <v>75</v>
      </c>
      <c r="B88" s="13"/>
      <c r="C88" s="43">
        <f t="shared" si="7"/>
        <v>15104100.398007246</v>
      </c>
      <c r="D88" s="12"/>
      <c r="E88" s="19"/>
      <c r="F88" s="12"/>
      <c r="G88" s="19"/>
      <c r="H88" s="43">
        <f t="shared" si="8"/>
        <v>48706206.697428696</v>
      </c>
      <c r="I88" s="19"/>
      <c r="J88" s="43">
        <f t="shared" si="9"/>
        <v>34893530.893952139</v>
      </c>
      <c r="K88" s="19"/>
    </row>
    <row r="89" spans="1:11" x14ac:dyDescent="0.2">
      <c r="A89" s="10" t="s">
        <v>76</v>
      </c>
      <c r="B89" s="13"/>
      <c r="C89" s="43">
        <f t="shared" si="7"/>
        <v>15164516.799599275</v>
      </c>
      <c r="D89" s="12"/>
      <c r="E89" s="19"/>
      <c r="F89" s="12"/>
      <c r="G89" s="19"/>
      <c r="H89" s="43">
        <f t="shared" si="8"/>
        <v>48852325.317520976</v>
      </c>
      <c r="I89" s="19"/>
      <c r="J89" s="43">
        <f t="shared" si="9"/>
        <v>35486720.919149324</v>
      </c>
      <c r="K89" s="19"/>
    </row>
    <row r="90" spans="1:11" x14ac:dyDescent="0.2">
      <c r="A90" s="10" t="s">
        <v>77</v>
      </c>
      <c r="B90" s="13"/>
      <c r="C90" s="43">
        <f t="shared" si="7"/>
        <v>15225174.866797673</v>
      </c>
      <c r="D90" s="12"/>
      <c r="E90" s="19"/>
      <c r="F90" s="12"/>
      <c r="G90" s="19"/>
      <c r="H90" s="43">
        <f t="shared" si="8"/>
        <v>48998882.293473534</v>
      </c>
      <c r="I90" s="19"/>
      <c r="J90" s="43">
        <f t="shared" si="9"/>
        <v>36089995.174774863</v>
      </c>
      <c r="K90" s="19"/>
    </row>
    <row r="91" spans="1:11" x14ac:dyDescent="0.2">
      <c r="A91" s="10" t="s">
        <v>78</v>
      </c>
      <c r="B91" s="13"/>
      <c r="C91" s="43">
        <f t="shared" si="7"/>
        <v>15286075.566264864</v>
      </c>
      <c r="D91" s="12"/>
      <c r="E91" s="19"/>
      <c r="F91" s="12"/>
      <c r="G91" s="19"/>
      <c r="H91" s="43">
        <f t="shared" si="8"/>
        <v>49145878.940353952</v>
      </c>
      <c r="I91" s="19"/>
      <c r="J91" s="43">
        <f t="shared" si="9"/>
        <v>36703525.092746034</v>
      </c>
      <c r="K91" s="19"/>
    </row>
    <row r="92" spans="1:11" x14ac:dyDescent="0.2">
      <c r="A92" s="10" t="s">
        <v>79</v>
      </c>
      <c r="B92" s="13"/>
      <c r="C92" s="43">
        <f t="shared" ref="C92:C110" si="10">C91*$D$26</f>
        <v>15347219.868529923</v>
      </c>
      <c r="D92" s="12"/>
      <c r="E92" s="19"/>
      <c r="F92" s="12"/>
      <c r="G92" s="19"/>
      <c r="H92" s="43">
        <f t="shared" ref="H92:H110" si="11">H91*$I$26</f>
        <v>49293316.577175006</v>
      </c>
      <c r="I92" s="19"/>
      <c r="J92" s="43">
        <f t="shared" ref="J92:J110" si="12">J91*$K$26</f>
        <v>37327485.019322716</v>
      </c>
      <c r="K92" s="19"/>
    </row>
    <row r="93" spans="1:11" x14ac:dyDescent="0.2">
      <c r="A93" s="10" t="s">
        <v>80</v>
      </c>
      <c r="B93" s="13"/>
      <c r="C93" s="43">
        <f t="shared" si="10"/>
        <v>15408608.748004043</v>
      </c>
      <c r="D93" s="12"/>
      <c r="E93" s="19"/>
      <c r="F93" s="12"/>
      <c r="G93" s="19"/>
      <c r="H93" s="43">
        <f t="shared" si="11"/>
        <v>49441196.526906528</v>
      </c>
      <c r="I93" s="19"/>
      <c r="J93" s="43">
        <f t="shared" si="12"/>
        <v>37962052.264651202</v>
      </c>
      <c r="K93" s="19"/>
    </row>
    <row r="94" spans="1:11" x14ac:dyDescent="0.2">
      <c r="A94" s="10" t="s">
        <v>81</v>
      </c>
      <c r="B94" s="13"/>
      <c r="C94" s="43">
        <f t="shared" si="10"/>
        <v>15470243.182996059</v>
      </c>
      <c r="D94" s="12"/>
      <c r="E94" s="19"/>
      <c r="F94" s="12"/>
      <c r="G94" s="19"/>
      <c r="H94" s="43">
        <f t="shared" si="11"/>
        <v>49589520.116487242</v>
      </c>
      <c r="I94" s="19"/>
      <c r="J94" s="43">
        <f t="shared" si="12"/>
        <v>38607407.153150268</v>
      </c>
      <c r="K94" s="19"/>
    </row>
    <row r="95" spans="1:11" x14ac:dyDescent="0.2">
      <c r="A95" s="10" t="s">
        <v>82</v>
      </c>
      <c r="B95" s="13"/>
      <c r="C95" s="43">
        <f t="shared" si="10"/>
        <v>15532124.155728044</v>
      </c>
      <c r="D95" s="12"/>
      <c r="E95" s="19"/>
      <c r="F95" s="12"/>
      <c r="G95" s="19"/>
      <c r="H95" s="43">
        <f t="shared" si="11"/>
        <v>49738288.676836699</v>
      </c>
      <c r="I95" s="19"/>
      <c r="J95" s="43">
        <f t="shared" si="12"/>
        <v>39263733.074753821</v>
      </c>
      <c r="K95" s="19"/>
    </row>
    <row r="96" spans="1:11" x14ac:dyDescent="0.2">
      <c r="A96" s="10" t="s">
        <v>83</v>
      </c>
      <c r="B96" s="13"/>
      <c r="C96" s="43">
        <f t="shared" si="10"/>
        <v>15594252.652350957</v>
      </c>
      <c r="D96" s="12"/>
      <c r="E96" s="19"/>
      <c r="F96" s="12"/>
      <c r="G96" s="19"/>
      <c r="H96" s="43">
        <f t="shared" si="11"/>
        <v>49887503.542867206</v>
      </c>
      <c r="I96" s="19"/>
      <c r="J96" s="43">
        <f t="shared" si="12"/>
        <v>39931216.537024632</v>
      </c>
      <c r="K96" s="19"/>
    </row>
    <row r="97" spans="1:13" x14ac:dyDescent="0.2">
      <c r="A97" s="10" t="s">
        <v>84</v>
      </c>
      <c r="B97" s="13"/>
      <c r="C97" s="43">
        <f t="shared" si="10"/>
        <v>15656629.66296036</v>
      </c>
      <c r="D97" s="12"/>
      <c r="E97" s="19"/>
      <c r="F97" s="12"/>
      <c r="G97" s="19"/>
      <c r="H97" s="43">
        <f t="shared" si="11"/>
        <v>50037166.053495802</v>
      </c>
      <c r="I97" s="19"/>
      <c r="J97" s="43">
        <f t="shared" si="12"/>
        <v>40610047.21815405</v>
      </c>
      <c r="K97" s="19"/>
    </row>
    <row r="98" spans="1:13" x14ac:dyDescent="0.2">
      <c r="A98" s="10" t="s">
        <v>85</v>
      </c>
      <c r="B98" s="13"/>
      <c r="C98" s="43">
        <f t="shared" si="10"/>
        <v>15719256.181612201</v>
      </c>
      <c r="D98" s="12"/>
      <c r="E98" s="19"/>
      <c r="F98" s="12"/>
      <c r="G98" s="19"/>
      <c r="H98" s="43">
        <f t="shared" si="11"/>
        <v>50187277.551656283</v>
      </c>
      <c r="I98" s="19"/>
      <c r="J98" s="43">
        <f t="shared" si="12"/>
        <v>41300418.020862669</v>
      </c>
      <c r="K98" s="19"/>
    </row>
    <row r="99" spans="1:13" x14ac:dyDescent="0.2">
      <c r="A99" s="10" t="s">
        <v>86</v>
      </c>
      <c r="B99" s="13"/>
      <c r="C99" s="43">
        <f t="shared" si="10"/>
        <v>15782133.20633865</v>
      </c>
      <c r="D99" s="12"/>
      <c r="E99" s="19"/>
      <c r="F99" s="12"/>
      <c r="G99" s="19"/>
      <c r="H99" s="43">
        <f t="shared" si="11"/>
        <v>50337839.384311244</v>
      </c>
      <c r="I99" s="19"/>
      <c r="J99" s="43">
        <f t="shared" si="12"/>
        <v>42002525.12721733</v>
      </c>
      <c r="K99" s="19"/>
    </row>
    <row r="100" spans="1:13" x14ac:dyDescent="0.2">
      <c r="A100" s="10" t="s">
        <v>87</v>
      </c>
      <c r="B100" s="13"/>
      <c r="C100" s="43">
        <f t="shared" si="10"/>
        <v>15845261.739164004</v>
      </c>
      <c r="D100" s="12"/>
      <c r="E100" s="19"/>
      <c r="F100" s="12"/>
      <c r="G100" s="19"/>
      <c r="H100" s="43">
        <f t="shared" si="11"/>
        <v>50488852.902464174</v>
      </c>
      <c r="I100" s="19"/>
      <c r="J100" s="43">
        <f t="shared" si="12"/>
        <v>42716568.054380022</v>
      </c>
      <c r="K100" s="19"/>
    </row>
    <row r="101" spans="1:13" x14ac:dyDescent="0.2">
      <c r="A101" s="10" t="s">
        <v>88</v>
      </c>
      <c r="B101" s="13"/>
      <c r="C101" s="43">
        <f t="shared" si="10"/>
        <v>15908642.786120661</v>
      </c>
      <c r="D101" s="12"/>
      <c r="E101" s="19"/>
      <c r="F101" s="12"/>
      <c r="G101" s="19"/>
      <c r="H101" s="43">
        <f t="shared" si="11"/>
        <v>50640319.46117156</v>
      </c>
      <c r="I101" s="19"/>
      <c r="J101" s="43">
        <f t="shared" si="12"/>
        <v>43442749.711304478</v>
      </c>
      <c r="K101" s="19"/>
    </row>
    <row r="102" spans="1:13" x14ac:dyDescent="0.2">
      <c r="A102" s="10" t="s">
        <v>89</v>
      </c>
      <c r="B102" s="13"/>
      <c r="C102" s="43">
        <f t="shared" si="10"/>
        <v>15972277.357265143</v>
      </c>
      <c r="D102" s="12"/>
      <c r="E102" s="19"/>
      <c r="F102" s="12"/>
      <c r="G102" s="19"/>
      <c r="H102" s="43">
        <f t="shared" si="11"/>
        <v>50792240.419555068</v>
      </c>
      <c r="I102" s="19"/>
      <c r="J102" s="43">
        <f t="shared" si="12"/>
        <v>44181276.456396647</v>
      </c>
      <c r="K102" s="19"/>
    </row>
    <row r="103" spans="1:13" x14ac:dyDescent="0.2">
      <c r="A103" s="10" t="s">
        <v>90</v>
      </c>
      <c r="B103" s="13"/>
      <c r="C103" s="43">
        <f t="shared" si="10"/>
        <v>16036166.466694204</v>
      </c>
      <c r="D103" s="12"/>
      <c r="E103" s="19"/>
      <c r="F103" s="12"/>
      <c r="G103" s="19"/>
      <c r="H103" s="43">
        <f t="shared" si="11"/>
        <v>50944617.140813731</v>
      </c>
      <c r="I103" s="19"/>
      <c r="J103" s="43">
        <f t="shared" si="12"/>
        <v>44932358.156155385</v>
      </c>
      <c r="K103" s="19"/>
    </row>
    <row r="104" spans="1:13" x14ac:dyDescent="0.2">
      <c r="A104" s="10" t="s">
        <v>91</v>
      </c>
      <c r="B104" s="13"/>
      <c r="C104" s="43">
        <f t="shared" si="10"/>
        <v>16100311.132560981</v>
      </c>
      <c r="D104" s="12"/>
      <c r="E104" s="19"/>
      <c r="F104" s="12"/>
      <c r="G104" s="19"/>
      <c r="H104" s="43">
        <f t="shared" si="11"/>
        <v>51097450.992236167</v>
      </c>
      <c r="I104" s="19"/>
      <c r="J104" s="43">
        <f t="shared" si="12"/>
        <v>45696208.244810022</v>
      </c>
      <c r="K104" s="19"/>
    </row>
    <row r="105" spans="1:13" x14ac:dyDescent="0.2">
      <c r="A105" s="10" t="s">
        <v>92</v>
      </c>
      <c r="B105" s="13"/>
      <c r="C105" s="43">
        <f t="shared" si="10"/>
        <v>16164712.377091225</v>
      </c>
      <c r="D105" s="12"/>
      <c r="E105" s="19"/>
      <c r="F105" s="12"/>
      <c r="G105" s="19"/>
      <c r="H105" s="43">
        <f t="shared" si="11"/>
        <v>51250743.345212869</v>
      </c>
      <c r="I105" s="19"/>
      <c r="J105" s="43">
        <f t="shared" si="12"/>
        <v>46473043.784971789</v>
      </c>
      <c r="K105" s="19"/>
    </row>
    <row r="106" spans="1:13" x14ac:dyDescent="0.2">
      <c r="A106" s="10" t="s">
        <v>93</v>
      </c>
      <c r="B106" s="13"/>
      <c r="C106" s="43">
        <f t="shared" si="10"/>
        <v>16229371.226599591</v>
      </c>
      <c r="D106" s="12"/>
      <c r="E106" s="19"/>
      <c r="F106" s="12"/>
      <c r="G106" s="19"/>
      <c r="H106" s="43">
        <f t="shared" si="11"/>
        <v>51404495.575248502</v>
      </c>
      <c r="I106" s="19"/>
      <c r="J106" s="43">
        <f t="shared" si="12"/>
        <v>47263085.529316306</v>
      </c>
      <c r="K106" s="19"/>
    </row>
    <row r="107" spans="1:13" x14ac:dyDescent="0.2">
      <c r="A107" s="10" t="s">
        <v>94</v>
      </c>
      <c r="B107" s="13"/>
      <c r="C107" s="43">
        <f t="shared" si="10"/>
        <v>16294288.711505989</v>
      </c>
      <c r="D107" s="12"/>
      <c r="E107" s="19"/>
      <c r="F107" s="12"/>
      <c r="G107" s="19"/>
      <c r="H107" s="43">
        <f t="shared" si="11"/>
        <v>51558709.061974242</v>
      </c>
      <c r="I107" s="19"/>
      <c r="J107" s="43">
        <f t="shared" si="12"/>
        <v>48066557.983314678</v>
      </c>
      <c r="K107" s="19"/>
    </row>
    <row r="108" spans="1:13" x14ac:dyDescent="0.2">
      <c r="A108" s="10" t="s">
        <v>95</v>
      </c>
      <c r="B108" s="13"/>
      <c r="C108" s="43">
        <f t="shared" si="10"/>
        <v>16359465.866352012</v>
      </c>
      <c r="D108" s="12"/>
      <c r="E108" s="19"/>
      <c r="F108" s="12"/>
      <c r="G108" s="19"/>
      <c r="H108" s="43">
        <f t="shared" si="11"/>
        <v>51713385.189160161</v>
      </c>
      <c r="I108" s="19"/>
      <c r="J108" s="43">
        <f t="shared" si="12"/>
        <v>48883689.469031021</v>
      </c>
      <c r="K108" s="19"/>
    </row>
    <row r="109" spans="1:13" s="12" customFormat="1" x14ac:dyDescent="0.2">
      <c r="A109" s="10" t="s">
        <v>96</v>
      </c>
      <c r="B109" s="13"/>
      <c r="C109" s="43">
        <f t="shared" si="10"/>
        <v>16424903.72981742</v>
      </c>
      <c r="E109" s="19"/>
      <c r="G109" s="19"/>
      <c r="H109" s="43">
        <f t="shared" si="11"/>
        <v>51868525.344727635</v>
      </c>
      <c r="I109" s="19"/>
      <c r="J109" s="43">
        <f t="shared" si="12"/>
        <v>49714712.190004542</v>
      </c>
      <c r="K109" s="19"/>
    </row>
    <row r="110" spans="1:13" s="12" customFormat="1" ht="24" x14ac:dyDescent="0.2">
      <c r="A110" s="58" t="s">
        <v>97</v>
      </c>
      <c r="B110" s="59"/>
      <c r="C110" s="60">
        <f t="shared" si="10"/>
        <v>16490603.34473669</v>
      </c>
      <c r="D110" s="61"/>
      <c r="E110" s="62"/>
      <c r="F110" s="61"/>
      <c r="G110" s="62"/>
      <c r="H110" s="60">
        <f t="shared" si="11"/>
        <v>52024130.920761816</v>
      </c>
      <c r="I110" s="62"/>
      <c r="J110" s="60">
        <f t="shared" si="12"/>
        <v>50559862.297234617</v>
      </c>
      <c r="K110" s="62"/>
      <c r="L110" s="54" t="s">
        <v>99</v>
      </c>
      <c r="M110" s="55">
        <f>J110/H110</f>
        <v>0.97185404931112773</v>
      </c>
    </row>
    <row r="111" spans="1:13" s="12" customFormat="1" x14ac:dyDescent="0.2">
      <c r="A111" s="32"/>
      <c r="C111" s="40"/>
      <c r="L111" s="56">
        <v>97</v>
      </c>
      <c r="M111" s="56">
        <v>100</v>
      </c>
    </row>
    <row r="112" spans="1:13" s="12" customFormat="1" x14ac:dyDescent="0.2">
      <c r="A112" s="32"/>
      <c r="C112" s="40"/>
      <c r="L112" s="56">
        <v>1</v>
      </c>
      <c r="M112" s="57">
        <f>L112*M111/L111</f>
        <v>1.0309278350515463</v>
      </c>
    </row>
    <row r="113" spans="1:11" s="12" customFormat="1" x14ac:dyDescent="0.2">
      <c r="A113" s="32"/>
      <c r="C113" s="40"/>
    </row>
    <row r="114" spans="1:11" s="12" customFormat="1" x14ac:dyDescent="0.2">
      <c r="A114" s="32"/>
      <c r="C114" s="40"/>
    </row>
    <row r="115" spans="1:11" s="12" customFormat="1" x14ac:dyDescent="0.2">
      <c r="A115" s="32"/>
      <c r="C115" s="40"/>
    </row>
    <row r="116" spans="1:11" s="12" customFormat="1" x14ac:dyDescent="0.2">
      <c r="A116" s="32"/>
      <c r="C116" s="40"/>
    </row>
    <row r="117" spans="1:11" s="12" customFormat="1" x14ac:dyDescent="0.2">
      <c r="A117" s="32"/>
      <c r="C117" s="40"/>
    </row>
    <row r="118" spans="1:11" s="12" customFormat="1" x14ac:dyDescent="0.2">
      <c r="A118" s="32"/>
      <c r="C118" s="40"/>
    </row>
    <row r="119" spans="1:11" x14ac:dyDescent="0.2">
      <c r="A119" s="32"/>
      <c r="B119" s="12"/>
      <c r="C119" s="40"/>
      <c r="D119" s="12"/>
      <c r="E119" s="12"/>
      <c r="F119" s="12"/>
      <c r="G119" s="12"/>
      <c r="H119" s="12"/>
      <c r="I119" s="12"/>
      <c r="J119" s="12"/>
      <c r="K119" s="12"/>
    </row>
    <row r="120" spans="1:11" x14ac:dyDescent="0.2">
      <c r="A120" s="32"/>
      <c r="B120" s="12"/>
      <c r="C120" s="40"/>
      <c r="D120" s="12"/>
      <c r="E120" s="12"/>
      <c r="F120" s="12"/>
      <c r="G120" s="12"/>
      <c r="H120" s="12"/>
      <c r="I120" s="12"/>
      <c r="J120" s="12"/>
      <c r="K120" s="12"/>
    </row>
  </sheetData>
  <mergeCells count="6">
    <mergeCell ref="L24:V24"/>
    <mergeCell ref="A1:H1"/>
    <mergeCell ref="A2:H2"/>
    <mergeCell ref="A3:A4"/>
    <mergeCell ref="B3:K3"/>
    <mergeCell ref="B24: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Pop_âge</vt:lpstr>
      <vt:lpstr>Feuil1</vt:lpstr>
    </vt:vector>
  </TitlesOfParts>
  <Company>INSEE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Gombert</dc:creator>
  <cp:lastModifiedBy>Gombert Dominique</cp:lastModifiedBy>
  <cp:lastPrinted>2009-01-19T13:22:55Z</cp:lastPrinted>
  <dcterms:created xsi:type="dcterms:W3CDTF">2009-01-09T08:50:25Z</dcterms:created>
  <dcterms:modified xsi:type="dcterms:W3CDTF">2016-11-14T10:38:55Z</dcterms:modified>
</cp:coreProperties>
</file>